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n341081\AppData\Local\Microsoft\Windows\INetCache\Content.Outlook\CTMVA21P\"/>
    </mc:Choice>
  </mc:AlternateContent>
  <xr:revisionPtr revIDLastSave="0" documentId="13_ncr:1_{37D8C068-8E1D-40B2-BED8-855138FE104A}" xr6:coauthVersionLast="47" xr6:coauthVersionMax="47" xr10:uidLastSave="{00000000-0000-0000-0000-000000000000}"/>
  <bookViews>
    <workbookView xWindow="-110" yWindow="-110" windowWidth="19420" windowHeight="11500" tabRatio="876" xr2:uid="{00000000-000D-0000-FFFF-FFFF00000000}"/>
  </bookViews>
  <sheets>
    <sheet name="TARIFA" sheetId="12" r:id="rId1"/>
    <sheet name="cuota comisión" sheetId="17" r:id="rId2"/>
  </sheets>
  <definedNames>
    <definedName name="_xlnm._FilterDatabase" localSheetId="0" hidden="1">TARIFA!$B$65:$M$151</definedName>
    <definedName name="_xlnm.Print_Area" localSheetId="0">TARIFA!$B$1:$N$151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1" i="17" l="1"/>
  <c r="E41" i="17"/>
  <c r="D42" i="17"/>
  <c r="E42" i="17"/>
  <c r="D44" i="17"/>
  <c r="E44" i="17"/>
  <c r="D45" i="17"/>
  <c r="E45" i="17"/>
  <c r="D27" i="17"/>
  <c r="E27" i="17"/>
  <c r="D28" i="17"/>
  <c r="E28" i="17"/>
  <c r="D43" i="17"/>
  <c r="E43" i="17"/>
  <c r="D47" i="17"/>
  <c r="E47" i="17"/>
  <c r="D48" i="17"/>
  <c r="E48" i="17"/>
  <c r="D49" i="17"/>
  <c r="E49" i="17"/>
  <c r="D50" i="17"/>
  <c r="E50" i="17"/>
  <c r="D29" i="17"/>
  <c r="E29" i="17"/>
  <c r="D30" i="17"/>
  <c r="E30" i="17"/>
  <c r="D31" i="17"/>
  <c r="E31" i="17"/>
  <c r="D33" i="17"/>
  <c r="E33" i="17"/>
  <c r="D34" i="17"/>
  <c r="E34" i="17"/>
  <c r="D35" i="17"/>
  <c r="E35" i="17"/>
  <c r="D36" i="17"/>
  <c r="E36" i="17"/>
  <c r="L41" i="17"/>
  <c r="K41" i="17"/>
  <c r="J41" i="17"/>
  <c r="I41" i="17"/>
  <c r="H41" i="17"/>
  <c r="G41" i="17"/>
  <c r="F41" i="17"/>
  <c r="L27" i="17"/>
  <c r="K27" i="17"/>
  <c r="J27" i="17"/>
  <c r="I27" i="17"/>
  <c r="H27" i="17"/>
  <c r="G27" i="17"/>
  <c r="F27" i="17"/>
  <c r="N129" i="17" l="1"/>
  <c r="N127" i="17"/>
  <c r="L126" i="17"/>
  <c r="K126" i="17"/>
  <c r="J126" i="17"/>
  <c r="I126" i="17"/>
  <c r="H126" i="17"/>
  <c r="G126" i="17"/>
  <c r="F126" i="17"/>
  <c r="E126" i="17"/>
  <c r="D126" i="17"/>
  <c r="N125" i="17"/>
  <c r="L125" i="17"/>
  <c r="K125" i="17"/>
  <c r="J125" i="17"/>
  <c r="I125" i="17"/>
  <c r="H125" i="17"/>
  <c r="G125" i="17"/>
  <c r="F125" i="17"/>
  <c r="E125" i="17"/>
  <c r="D125" i="17"/>
  <c r="L134" i="17"/>
  <c r="K134" i="17"/>
  <c r="J134" i="17"/>
  <c r="I134" i="17"/>
  <c r="H134" i="17"/>
  <c r="G134" i="17"/>
  <c r="F134" i="17"/>
  <c r="E134" i="17"/>
  <c r="D134" i="17"/>
  <c r="L129" i="17"/>
  <c r="K129" i="17"/>
  <c r="J129" i="17"/>
  <c r="I129" i="17"/>
  <c r="H129" i="17"/>
  <c r="G129" i="17"/>
  <c r="F129" i="17"/>
  <c r="E129" i="17"/>
  <c r="D129" i="17"/>
  <c r="L128" i="17"/>
  <c r="K128" i="17"/>
  <c r="J128" i="17"/>
  <c r="I128" i="17"/>
  <c r="H128" i="17"/>
  <c r="G128" i="17"/>
  <c r="F128" i="17"/>
  <c r="E128" i="17"/>
  <c r="D128" i="17"/>
  <c r="L127" i="17"/>
  <c r="K127" i="17"/>
  <c r="J127" i="17"/>
  <c r="I127" i="17"/>
  <c r="H127" i="17"/>
  <c r="G127" i="17"/>
  <c r="F127" i="17"/>
  <c r="E127" i="17"/>
  <c r="D127" i="17"/>
  <c r="N171" i="17"/>
  <c r="N169" i="17"/>
  <c r="N167" i="17"/>
  <c r="L167" i="17"/>
  <c r="K167" i="17"/>
  <c r="J167" i="17"/>
  <c r="I167" i="17"/>
  <c r="H167" i="17"/>
  <c r="G167" i="17"/>
  <c r="F167" i="17"/>
  <c r="L176" i="17"/>
  <c r="K176" i="17"/>
  <c r="J176" i="17"/>
  <c r="I176" i="17"/>
  <c r="H176" i="17"/>
  <c r="G176" i="17"/>
  <c r="F176" i="17"/>
  <c r="L171" i="17"/>
  <c r="K171" i="17"/>
  <c r="J171" i="17"/>
  <c r="I171" i="17"/>
  <c r="H171" i="17"/>
  <c r="G171" i="17"/>
  <c r="F171" i="17"/>
  <c r="L170" i="17"/>
  <c r="K170" i="17"/>
  <c r="J170" i="17"/>
  <c r="I170" i="17"/>
  <c r="H170" i="17"/>
  <c r="G170" i="17"/>
  <c r="F170" i="17"/>
  <c r="L169" i="17"/>
  <c r="K169" i="17"/>
  <c r="J169" i="17"/>
  <c r="I169" i="17"/>
  <c r="H169" i="17"/>
  <c r="G169" i="17"/>
  <c r="F169" i="17"/>
  <c r="N143" i="17"/>
  <c r="N141" i="17"/>
  <c r="N139" i="17"/>
  <c r="K148" i="17"/>
  <c r="L143" i="17"/>
  <c r="K143" i="17"/>
  <c r="J143" i="17"/>
  <c r="I143" i="17"/>
  <c r="H143" i="17"/>
  <c r="G143" i="17"/>
  <c r="F143" i="17"/>
  <c r="L142" i="17"/>
  <c r="K142" i="17"/>
  <c r="J142" i="17"/>
  <c r="I142" i="17"/>
  <c r="H142" i="17"/>
  <c r="G142" i="17"/>
  <c r="F142" i="17"/>
  <c r="L141" i="17"/>
  <c r="K141" i="17"/>
  <c r="J141" i="17"/>
  <c r="I141" i="17"/>
  <c r="H141" i="17"/>
  <c r="G141" i="17"/>
  <c r="F141" i="17"/>
  <c r="K139" i="17"/>
  <c r="F148" i="17"/>
  <c r="N115" i="17"/>
  <c r="N113" i="17"/>
  <c r="L112" i="17"/>
  <c r="K112" i="17"/>
  <c r="J112" i="17"/>
  <c r="I112" i="17"/>
  <c r="H112" i="17"/>
  <c r="G112" i="17"/>
  <c r="F112" i="17"/>
  <c r="E112" i="17"/>
  <c r="D112" i="17"/>
  <c r="N111" i="17"/>
  <c r="D111" i="17"/>
  <c r="D120" i="17"/>
  <c r="L115" i="17"/>
  <c r="K115" i="17"/>
  <c r="J115" i="17"/>
  <c r="I115" i="17"/>
  <c r="H115" i="17"/>
  <c r="G115" i="17"/>
  <c r="F115" i="17"/>
  <c r="E115" i="17"/>
  <c r="D115" i="17"/>
  <c r="L114" i="17"/>
  <c r="K114" i="17"/>
  <c r="J114" i="17"/>
  <c r="I114" i="17"/>
  <c r="H114" i="17"/>
  <c r="G114" i="17"/>
  <c r="F114" i="17"/>
  <c r="E114" i="17"/>
  <c r="D114" i="17"/>
  <c r="L113" i="17"/>
  <c r="K113" i="17"/>
  <c r="J113" i="17"/>
  <c r="I113" i="17"/>
  <c r="H113" i="17"/>
  <c r="G113" i="17"/>
  <c r="F113" i="17"/>
  <c r="E113" i="17"/>
  <c r="D113" i="17"/>
  <c r="L120" i="17"/>
  <c r="N87" i="17"/>
  <c r="N85" i="17"/>
  <c r="L84" i="17"/>
  <c r="K84" i="17"/>
  <c r="J84" i="17"/>
  <c r="I84" i="17"/>
  <c r="H84" i="17"/>
  <c r="G84" i="17"/>
  <c r="F84" i="17"/>
  <c r="E84" i="17"/>
  <c r="D84" i="17"/>
  <c r="N83" i="17"/>
  <c r="D83" i="17"/>
  <c r="D92" i="17"/>
  <c r="L87" i="17"/>
  <c r="K87" i="17"/>
  <c r="J87" i="17"/>
  <c r="I87" i="17"/>
  <c r="H87" i="17"/>
  <c r="G87" i="17"/>
  <c r="F87" i="17"/>
  <c r="E87" i="17"/>
  <c r="D87" i="17"/>
  <c r="L86" i="17"/>
  <c r="K86" i="17"/>
  <c r="J86" i="17"/>
  <c r="I86" i="17"/>
  <c r="H86" i="17"/>
  <c r="G86" i="17"/>
  <c r="F86" i="17"/>
  <c r="E86" i="17"/>
  <c r="D86" i="17"/>
  <c r="L85" i="17"/>
  <c r="K85" i="17"/>
  <c r="J85" i="17"/>
  <c r="I85" i="17"/>
  <c r="H85" i="17"/>
  <c r="G85" i="17"/>
  <c r="F85" i="17"/>
  <c r="E85" i="17"/>
  <c r="D85" i="17"/>
  <c r="L92" i="17"/>
  <c r="I92" i="17"/>
  <c r="E83" i="17"/>
  <c r="N59" i="17"/>
  <c r="N57" i="17"/>
  <c r="L56" i="17"/>
  <c r="K56" i="17"/>
  <c r="J56" i="17"/>
  <c r="I56" i="17"/>
  <c r="H56" i="17"/>
  <c r="G56" i="17"/>
  <c r="F56" i="17"/>
  <c r="E56" i="17"/>
  <c r="D56" i="17"/>
  <c r="N55" i="17"/>
  <c r="D55" i="17"/>
  <c r="D64" i="17"/>
  <c r="L59" i="17"/>
  <c r="K59" i="17"/>
  <c r="J59" i="17"/>
  <c r="I59" i="17"/>
  <c r="H59" i="17"/>
  <c r="G59" i="17"/>
  <c r="F59" i="17"/>
  <c r="E59" i="17"/>
  <c r="D59" i="17"/>
  <c r="L58" i="17"/>
  <c r="K58" i="17"/>
  <c r="J58" i="17"/>
  <c r="I58" i="17"/>
  <c r="H58" i="17"/>
  <c r="G58" i="17"/>
  <c r="F58" i="17"/>
  <c r="E58" i="17"/>
  <c r="D58" i="17"/>
  <c r="L57" i="17"/>
  <c r="K57" i="17"/>
  <c r="J57" i="17"/>
  <c r="I57" i="17"/>
  <c r="H57" i="17"/>
  <c r="G57" i="17"/>
  <c r="F57" i="17"/>
  <c r="E57" i="17"/>
  <c r="D57" i="17"/>
  <c r="E64" i="17"/>
  <c r="N45" i="17"/>
  <c r="N43" i="17"/>
  <c r="L42" i="17"/>
  <c r="K42" i="17"/>
  <c r="J42" i="17"/>
  <c r="I42" i="17"/>
  <c r="H42" i="17"/>
  <c r="G42" i="17"/>
  <c r="F42" i="17"/>
  <c r="N41" i="17"/>
  <c r="L45" i="17"/>
  <c r="K45" i="17"/>
  <c r="J45" i="17"/>
  <c r="I45" i="17"/>
  <c r="H45" i="17"/>
  <c r="G45" i="17"/>
  <c r="F45" i="17"/>
  <c r="L44" i="17"/>
  <c r="K44" i="17"/>
  <c r="J44" i="17"/>
  <c r="I44" i="17"/>
  <c r="H44" i="17"/>
  <c r="G44" i="17"/>
  <c r="F44" i="17"/>
  <c r="L43" i="17"/>
  <c r="K43" i="17"/>
  <c r="J43" i="17"/>
  <c r="I43" i="17"/>
  <c r="H43" i="17"/>
  <c r="G43" i="17"/>
  <c r="F43" i="17"/>
  <c r="N31" i="17"/>
  <c r="N29" i="17"/>
  <c r="L28" i="17"/>
  <c r="K28" i="17"/>
  <c r="J28" i="17"/>
  <c r="I28" i="17"/>
  <c r="H28" i="17"/>
  <c r="G28" i="17"/>
  <c r="F28" i="17"/>
  <c r="N27" i="17"/>
  <c r="L31" i="17"/>
  <c r="K31" i="17"/>
  <c r="J31" i="17"/>
  <c r="I31" i="17"/>
  <c r="H31" i="17"/>
  <c r="G31" i="17"/>
  <c r="F31" i="17"/>
  <c r="L30" i="17"/>
  <c r="K30" i="17"/>
  <c r="J30" i="17"/>
  <c r="I30" i="17"/>
  <c r="H30" i="17"/>
  <c r="G30" i="17"/>
  <c r="F30" i="17"/>
  <c r="L29" i="17"/>
  <c r="K29" i="17"/>
  <c r="J29" i="17"/>
  <c r="I29" i="17"/>
  <c r="H29" i="17"/>
  <c r="G29" i="17"/>
  <c r="F29" i="17"/>
  <c r="L83" i="17" l="1"/>
  <c r="G148" i="17"/>
  <c r="I148" i="17"/>
  <c r="J148" i="17"/>
  <c r="L139" i="17"/>
  <c r="E111" i="17"/>
  <c r="H148" i="17"/>
  <c r="E120" i="17"/>
  <c r="E55" i="17"/>
  <c r="H83" i="17"/>
  <c r="I111" i="17"/>
  <c r="L148" i="17"/>
  <c r="I83" i="17"/>
  <c r="G139" i="17"/>
  <c r="F139" i="17"/>
  <c r="H139" i="17"/>
  <c r="I139" i="17"/>
  <c r="J111" i="17"/>
  <c r="J139" i="17"/>
  <c r="F111" i="17"/>
  <c r="G111" i="17"/>
  <c r="H111" i="17"/>
  <c r="F120" i="17"/>
  <c r="K111" i="17"/>
  <c r="H120" i="17"/>
  <c r="L111" i="17"/>
  <c r="E92" i="17"/>
  <c r="I120" i="17"/>
  <c r="G120" i="17"/>
  <c r="G92" i="17"/>
  <c r="J120" i="17"/>
  <c r="K120" i="17"/>
  <c r="F83" i="17"/>
  <c r="G83" i="17"/>
  <c r="J83" i="17"/>
  <c r="F92" i="17"/>
  <c r="K83" i="17"/>
  <c r="H92" i="17"/>
  <c r="J92" i="17"/>
  <c r="K92" i="17"/>
  <c r="L153" i="17"/>
  <c r="K153" i="17"/>
  <c r="J153" i="17"/>
  <c r="I153" i="17"/>
  <c r="H153" i="17"/>
  <c r="G153" i="17"/>
  <c r="F153" i="17"/>
  <c r="D97" i="17"/>
  <c r="F64" i="17" l="1"/>
  <c r="F55" i="17"/>
  <c r="F50" i="17"/>
  <c r="F36" i="17"/>
  <c r="N157" i="17"/>
  <c r="N155" i="17"/>
  <c r="N153" i="17"/>
  <c r="N101" i="17"/>
  <c r="N99" i="17"/>
  <c r="N97" i="17"/>
  <c r="N69" i="17"/>
  <c r="L98" i="17"/>
  <c r="K98" i="17"/>
  <c r="J98" i="17"/>
  <c r="I98" i="17"/>
  <c r="H98" i="17"/>
  <c r="G98" i="17"/>
  <c r="F98" i="17"/>
  <c r="E98" i="17"/>
  <c r="D98" i="17"/>
  <c r="G64" i="17" l="1"/>
  <c r="G55" i="17"/>
  <c r="G50" i="17"/>
  <c r="G36" i="17"/>
  <c r="H55" i="17"/>
  <c r="H64" i="17"/>
  <c r="H50" i="17"/>
  <c r="N73" i="17"/>
  <c r="N71" i="17"/>
  <c r="E70" i="17"/>
  <c r="F70" i="17"/>
  <c r="G70" i="17"/>
  <c r="H70" i="17"/>
  <c r="I70" i="17"/>
  <c r="J70" i="17"/>
  <c r="K70" i="17"/>
  <c r="L70" i="17"/>
  <c r="D70" i="17"/>
  <c r="D69" i="17"/>
  <c r="H36" i="17" l="1"/>
  <c r="I64" i="17"/>
  <c r="I55" i="17"/>
  <c r="I50" i="17"/>
  <c r="L157" i="17"/>
  <c r="K157" i="17"/>
  <c r="J157" i="17"/>
  <c r="I157" i="17"/>
  <c r="H157" i="17"/>
  <c r="G157" i="17"/>
  <c r="F157" i="17"/>
  <c r="L156" i="17"/>
  <c r="K156" i="17"/>
  <c r="J156" i="17"/>
  <c r="I156" i="17"/>
  <c r="H156" i="17"/>
  <c r="G156" i="17"/>
  <c r="F156" i="17"/>
  <c r="L155" i="17"/>
  <c r="K155" i="17"/>
  <c r="J155" i="17"/>
  <c r="I155" i="17"/>
  <c r="H155" i="17"/>
  <c r="G155" i="17"/>
  <c r="F155" i="17"/>
  <c r="L162" i="17"/>
  <c r="K162" i="17"/>
  <c r="J162" i="17"/>
  <c r="I162" i="17"/>
  <c r="H162" i="17"/>
  <c r="G162" i="17"/>
  <c r="E71" i="17"/>
  <c r="D13" i="17"/>
  <c r="I36" i="17" l="1"/>
  <c r="J64" i="17"/>
  <c r="J55" i="17"/>
  <c r="J50" i="17"/>
  <c r="E69" i="17"/>
  <c r="F162" i="17"/>
  <c r="D78" i="17"/>
  <c r="E73" i="17"/>
  <c r="D73" i="17"/>
  <c r="E72" i="17"/>
  <c r="D72" i="17"/>
  <c r="D71" i="17"/>
  <c r="E97" i="17"/>
  <c r="F97" i="17"/>
  <c r="G97" i="17"/>
  <c r="H97" i="17"/>
  <c r="I97" i="17"/>
  <c r="J97" i="17"/>
  <c r="K97" i="17"/>
  <c r="J36" i="17" l="1"/>
  <c r="K64" i="17"/>
  <c r="K55" i="17"/>
  <c r="K50" i="17"/>
  <c r="K36" i="17"/>
  <c r="F69" i="17"/>
  <c r="E78" i="17"/>
  <c r="L64" i="17" l="1"/>
  <c r="L62" i="17"/>
  <c r="L61" i="17"/>
  <c r="L55" i="17"/>
  <c r="L50" i="17"/>
  <c r="L48" i="17"/>
  <c r="L36" i="17"/>
  <c r="G69" i="17"/>
  <c r="F106" i="17"/>
  <c r="I106" i="17"/>
  <c r="K106" i="17"/>
  <c r="L97" i="17"/>
  <c r="E106" i="17"/>
  <c r="F78" i="17"/>
  <c r="G78" i="17"/>
  <c r="F71" i="17"/>
  <c r="G71" i="17"/>
  <c r="H71" i="17"/>
  <c r="I71" i="17"/>
  <c r="J71" i="17"/>
  <c r="K71" i="17"/>
  <c r="L71" i="17"/>
  <c r="F72" i="17"/>
  <c r="G72" i="17"/>
  <c r="H72" i="17"/>
  <c r="I72" i="17"/>
  <c r="J72" i="17"/>
  <c r="K72" i="17"/>
  <c r="L72" i="17"/>
  <c r="F73" i="17"/>
  <c r="G73" i="17"/>
  <c r="H73" i="17"/>
  <c r="I73" i="17"/>
  <c r="J73" i="17"/>
  <c r="K73" i="17"/>
  <c r="L73" i="17"/>
  <c r="D99" i="17"/>
  <c r="E99" i="17"/>
  <c r="F99" i="17"/>
  <c r="G99" i="17"/>
  <c r="H99" i="17"/>
  <c r="I99" i="17"/>
  <c r="J99" i="17"/>
  <c r="K99" i="17"/>
  <c r="L99" i="17"/>
  <c r="D100" i="17"/>
  <c r="E100" i="17"/>
  <c r="F100" i="17"/>
  <c r="G100" i="17"/>
  <c r="H100" i="17"/>
  <c r="I100" i="17"/>
  <c r="J100" i="17"/>
  <c r="K100" i="17"/>
  <c r="L100" i="17"/>
  <c r="D101" i="17"/>
  <c r="E101" i="17"/>
  <c r="F101" i="17"/>
  <c r="G101" i="17"/>
  <c r="H101" i="17"/>
  <c r="I101" i="17"/>
  <c r="J101" i="17"/>
  <c r="K101" i="17"/>
  <c r="L101" i="17"/>
  <c r="D106" i="17"/>
  <c r="H106" i="17"/>
  <c r="L63" i="17"/>
  <c r="L34" i="17"/>
  <c r="L47" i="17"/>
  <c r="E132" i="17" l="1"/>
  <c r="E118" i="17"/>
  <c r="E62" i="17"/>
  <c r="E90" i="17"/>
  <c r="F173" i="17"/>
  <c r="F131" i="17"/>
  <c r="F117" i="17"/>
  <c r="F89" i="17"/>
  <c r="F145" i="17"/>
  <c r="F47" i="17"/>
  <c r="F61" i="17"/>
  <c r="F33" i="17"/>
  <c r="J174" i="17"/>
  <c r="J146" i="17"/>
  <c r="J132" i="17"/>
  <c r="J90" i="17"/>
  <c r="J118" i="17"/>
  <c r="J48" i="17"/>
  <c r="J34" i="17"/>
  <c r="J62" i="17"/>
  <c r="L33" i="17"/>
  <c r="I173" i="17"/>
  <c r="I131" i="17"/>
  <c r="I117" i="17"/>
  <c r="I89" i="17"/>
  <c r="I145" i="17"/>
  <c r="I61" i="17"/>
  <c r="I47" i="17"/>
  <c r="I33" i="17"/>
  <c r="D91" i="17"/>
  <c r="D133" i="17"/>
  <c r="D63" i="17"/>
  <c r="D119" i="17"/>
  <c r="L35" i="17"/>
  <c r="D131" i="17"/>
  <c r="D117" i="17"/>
  <c r="D61" i="17"/>
  <c r="D89" i="17"/>
  <c r="K132" i="17"/>
  <c r="K174" i="17"/>
  <c r="K118" i="17"/>
  <c r="K146" i="17"/>
  <c r="K90" i="17"/>
  <c r="K34" i="17"/>
  <c r="K62" i="17"/>
  <c r="K48" i="17"/>
  <c r="L174" i="17"/>
  <c r="L132" i="17"/>
  <c r="L146" i="17"/>
  <c r="L90" i="17"/>
  <c r="L118" i="17"/>
  <c r="K173" i="17"/>
  <c r="K117" i="17"/>
  <c r="K89" i="17"/>
  <c r="K131" i="17"/>
  <c r="K145" i="17"/>
  <c r="K61" i="17"/>
  <c r="K47" i="17"/>
  <c r="K33" i="17"/>
  <c r="E133" i="17"/>
  <c r="E119" i="17"/>
  <c r="E63" i="17"/>
  <c r="E91" i="17"/>
  <c r="J117" i="17"/>
  <c r="J89" i="17"/>
  <c r="J131" i="17"/>
  <c r="J173" i="17"/>
  <c r="J145" i="17"/>
  <c r="J47" i="17"/>
  <c r="J61" i="17"/>
  <c r="J33" i="17"/>
  <c r="H146" i="17"/>
  <c r="H132" i="17"/>
  <c r="H174" i="17"/>
  <c r="H90" i="17"/>
  <c r="H118" i="17"/>
  <c r="H34" i="17"/>
  <c r="H62" i="17"/>
  <c r="H48" i="17"/>
  <c r="G133" i="17"/>
  <c r="G175" i="17"/>
  <c r="G119" i="17"/>
  <c r="G91" i="17"/>
  <c r="G147" i="17"/>
  <c r="G35" i="17"/>
  <c r="G49" i="17"/>
  <c r="G63" i="17"/>
  <c r="E131" i="17"/>
  <c r="E89" i="17"/>
  <c r="E117" i="17"/>
  <c r="E61" i="17"/>
  <c r="I132" i="17"/>
  <c r="I174" i="17"/>
  <c r="I146" i="17"/>
  <c r="I118" i="17"/>
  <c r="I90" i="17"/>
  <c r="I34" i="17"/>
  <c r="I62" i="17"/>
  <c r="I48" i="17"/>
  <c r="L131" i="17"/>
  <c r="L173" i="17"/>
  <c r="L145" i="17"/>
  <c r="L89" i="17"/>
  <c r="L117" i="17"/>
  <c r="F91" i="17"/>
  <c r="F175" i="17"/>
  <c r="F119" i="17"/>
  <c r="F133" i="17"/>
  <c r="F49" i="17"/>
  <c r="F63" i="17"/>
  <c r="F147" i="17"/>
  <c r="F35" i="17"/>
  <c r="L49" i="17"/>
  <c r="D90" i="17"/>
  <c r="D132" i="17"/>
  <c r="D62" i="17"/>
  <c r="D118" i="17"/>
  <c r="H133" i="17"/>
  <c r="H175" i="17"/>
  <c r="H119" i="17"/>
  <c r="H91" i="17"/>
  <c r="H147" i="17"/>
  <c r="H63" i="17"/>
  <c r="H49" i="17"/>
  <c r="H35" i="17"/>
  <c r="I175" i="17"/>
  <c r="I133" i="17"/>
  <c r="I147" i="17"/>
  <c r="I91" i="17"/>
  <c r="I119" i="17"/>
  <c r="I63" i="17"/>
  <c r="I49" i="17"/>
  <c r="I35" i="17"/>
  <c r="F132" i="17"/>
  <c r="F174" i="17"/>
  <c r="F90" i="17"/>
  <c r="F34" i="17"/>
  <c r="F146" i="17"/>
  <c r="F118" i="17"/>
  <c r="F62" i="17"/>
  <c r="F48" i="17"/>
  <c r="J175" i="17"/>
  <c r="J133" i="17"/>
  <c r="J147" i="17"/>
  <c r="J91" i="17"/>
  <c r="J119" i="17"/>
  <c r="J63" i="17"/>
  <c r="J49" i="17"/>
  <c r="J35" i="17"/>
  <c r="G131" i="17"/>
  <c r="G173" i="17"/>
  <c r="G89" i="17"/>
  <c r="G117" i="17"/>
  <c r="G145" i="17"/>
  <c r="G61" i="17"/>
  <c r="G33" i="17"/>
  <c r="G47" i="17"/>
  <c r="G146" i="17"/>
  <c r="G174" i="17"/>
  <c r="G132" i="17"/>
  <c r="G90" i="17"/>
  <c r="G118" i="17"/>
  <c r="G62" i="17"/>
  <c r="G48" i="17"/>
  <c r="G34" i="17"/>
  <c r="K133" i="17"/>
  <c r="K175" i="17"/>
  <c r="K91" i="17"/>
  <c r="K147" i="17"/>
  <c r="K119" i="17"/>
  <c r="K35" i="17"/>
  <c r="K63" i="17"/>
  <c r="K49" i="17"/>
  <c r="H173" i="17"/>
  <c r="H131" i="17"/>
  <c r="H117" i="17"/>
  <c r="H89" i="17"/>
  <c r="H145" i="17"/>
  <c r="H61" i="17"/>
  <c r="H47" i="17"/>
  <c r="H33" i="17"/>
  <c r="L175" i="17"/>
  <c r="L147" i="17"/>
  <c r="L133" i="17"/>
  <c r="L119" i="17"/>
  <c r="L91" i="17"/>
  <c r="G161" i="17"/>
  <c r="H161" i="17"/>
  <c r="J161" i="17"/>
  <c r="G159" i="17"/>
  <c r="G160" i="17"/>
  <c r="K161" i="17"/>
  <c r="H159" i="17"/>
  <c r="K160" i="17"/>
  <c r="I161" i="17"/>
  <c r="E75" i="17"/>
  <c r="F160" i="17"/>
  <c r="J159" i="17"/>
  <c r="D75" i="17"/>
  <c r="H160" i="17"/>
  <c r="L161" i="17"/>
  <c r="I160" i="17"/>
  <c r="F159" i="17"/>
  <c r="J160" i="17"/>
  <c r="L160" i="17"/>
  <c r="D77" i="17"/>
  <c r="D76" i="17"/>
  <c r="I159" i="17"/>
  <c r="K159" i="17"/>
  <c r="L159" i="17"/>
  <c r="F161" i="17"/>
  <c r="I78" i="17"/>
  <c r="H69" i="17"/>
  <c r="E77" i="17"/>
  <c r="E76" i="17"/>
  <c r="J103" i="17"/>
  <c r="J106" i="17"/>
  <c r="G106" i="17"/>
  <c r="G105" i="17"/>
  <c r="H75" i="17"/>
  <c r="H76" i="17"/>
  <c r="H77" i="17"/>
  <c r="H78" i="17"/>
  <c r="I104" i="17"/>
  <c r="L106" i="17"/>
  <c r="F105" i="17"/>
  <c r="H104" i="17"/>
  <c r="I103" i="17"/>
  <c r="G77" i="17"/>
  <c r="G76" i="17"/>
  <c r="G75" i="17"/>
  <c r="E105" i="17"/>
  <c r="G104" i="17"/>
  <c r="H103" i="17"/>
  <c r="F77" i="17"/>
  <c r="F76" i="17"/>
  <c r="F75" i="17"/>
  <c r="L105" i="17"/>
  <c r="D105" i="17"/>
  <c r="F104" i="17"/>
  <c r="G103" i="17"/>
  <c r="K105" i="17"/>
  <c r="E104" i="17"/>
  <c r="F103" i="17"/>
  <c r="J105" i="17"/>
  <c r="L104" i="17"/>
  <c r="D104" i="17"/>
  <c r="E103" i="17"/>
  <c r="I105" i="17"/>
  <c r="K104" i="17"/>
  <c r="L103" i="17"/>
  <c r="D103" i="17"/>
  <c r="H105" i="17"/>
  <c r="J104" i="17"/>
  <c r="K103" i="17"/>
  <c r="I75" i="17" l="1"/>
  <c r="I76" i="17"/>
  <c r="I77" i="17"/>
  <c r="I69" i="17"/>
  <c r="J69" i="17" l="1"/>
  <c r="J78" i="17"/>
  <c r="J75" i="17"/>
  <c r="J76" i="17"/>
  <c r="J77" i="17"/>
  <c r="K69" i="17" l="1"/>
  <c r="K78" i="17"/>
  <c r="K77" i="17"/>
  <c r="K75" i="17"/>
  <c r="K76" i="17"/>
  <c r="L69" i="17" l="1"/>
  <c r="L78" i="17"/>
  <c r="L77" i="17"/>
  <c r="L76" i="17"/>
  <c r="L75" i="17"/>
</calcChain>
</file>

<file path=xl/sharedStrings.xml><?xml version="1.0" encoding="utf-8"?>
<sst xmlns="http://schemas.openxmlformats.org/spreadsheetml/2006/main" count="357" uniqueCount="49">
  <si>
    <t>PLAZO</t>
  </si>
  <si>
    <t>T.I.N.</t>
  </si>
  <si>
    <t>PLANES PROTECCIÓN</t>
  </si>
  <si>
    <t xml:space="preserve">TABLA DE COMISIONES </t>
  </si>
  <si>
    <t>24-48</t>
  </si>
  <si>
    <t>Doble Vida</t>
  </si>
  <si>
    <t>49-60</t>
  </si>
  <si>
    <t>61-120</t>
  </si>
  <si>
    <t>C.T. Sin Seguro</t>
  </si>
  <si>
    <r>
      <t>4.</t>
    </r>
    <r>
      <rPr>
        <sz val="12"/>
        <rFont val="Arial"/>
        <family val="2"/>
      </rPr>
      <t xml:space="preserve"> Sin Protección</t>
    </r>
  </si>
  <si>
    <t>Campaña</t>
  </si>
  <si>
    <t>GASTOS DE APERTURA</t>
  </si>
  <si>
    <t>1. Vida Plus</t>
  </si>
  <si>
    <t>C.T. Vida Plus</t>
  </si>
  <si>
    <t>Baremo</t>
  </si>
  <si>
    <t>Ficres</t>
  </si>
  <si>
    <t>C.T. Vida Plus + Gap Plus</t>
  </si>
  <si>
    <t>C.T. Gap Plus</t>
  </si>
  <si>
    <t>0. Vida Plus + Gap Plus</t>
  </si>
  <si>
    <t>A. Gap Plus</t>
  </si>
  <si>
    <t>VIGENCIA</t>
  </si>
  <si>
    <t>RAPPEL</t>
  </si>
  <si>
    <t>APLICACIÓN</t>
  </si>
  <si>
    <t>Vehículos hasta 84 meses de antigüedad</t>
  </si>
  <si>
    <t xml:space="preserve">NACIONAL </t>
  </si>
  <si>
    <t xml:space="preserve">"Estimado Vendedor / Sr. Financiación: Le recuerdo la obligación de entregar el INE a sus cilentes antes de contratar la operación. Asimismo, deberá facilitar al consumidor explicaciones adecuadas de forma individualizada para que pueda evaluar si el contrato propuesto se ajusta a sus  intereses, a sus necesidades y a su situación financiera. Esta información debe comprender las características de los productos propuestos (comisiones, intereses, seguro voluntario, etc …); los efectos que puede tener sobre el consumidor, incluídas las consecuencias en caso de impago y, si fuera preciso, una explicación de la información precontractual.  Para cualquier duda, le recuerdo que tenemos a su disposición el teléfono: 902 627 223. Opción 1."
"También le recordamos que para gestionar una financiación en la que se contrate/n seguro/s, debe disponer de la preceptiva formación y poner a la disposición del cliente la información previa que se incorpora en el Folleto Comercial a su disposición. Puede consultar el procedimiento y principales dudas en la Guía de  Comercialización de seguros que tiene en su poder. Recuerde que para cualquier cuestión adicional o asesoramiento que solicite el cliente, deberá ponerse en contacto con su gestor comercial de Santander Consumer"
</t>
  </si>
  <si>
    <t>Importe NO VÁLIDO</t>
  </si>
  <si>
    <t xml:space="preserve"> </t>
  </si>
  <si>
    <t xml:space="preserve">IMPORTE A FINANCIAR: </t>
  </si>
  <si>
    <t>C.T. Vida</t>
  </si>
  <si>
    <r>
      <t>1.</t>
    </r>
    <r>
      <rPr>
        <sz val="12"/>
        <rFont val="Arial"/>
        <family val="2"/>
      </rPr>
      <t xml:space="preserve"> Vida</t>
    </r>
  </si>
  <si>
    <t>C.T. Vida + gap plus</t>
  </si>
  <si>
    <t>C.T. gap plus</t>
  </si>
  <si>
    <t>0. Vida + gap plus</t>
  </si>
  <si>
    <t>A. gap plus</t>
  </si>
  <si>
    <t>La antigüedad del vehículo más el plazo de financiación no podrá superar los 156 meses excepto en operaciones de más de 5.000€ donde la antigüedad del vehículo más el plazo de financiación podrá llegar a los 180 meses.</t>
  </si>
  <si>
    <t>hasta 15/01/2027</t>
  </si>
  <si>
    <r>
      <t>Tarifa</t>
    </r>
    <r>
      <rPr>
        <b/>
        <sz val="25.95"/>
        <rFont val="Lucida Calligraphy"/>
        <family val="4"/>
      </rPr>
      <t xml:space="preserve"> Grupo 1   </t>
    </r>
    <r>
      <rPr>
        <b/>
        <sz val="25.95"/>
        <color theme="0"/>
        <rFont val="Lucida Calligraphy"/>
        <family val="4"/>
      </rPr>
      <t>2026</t>
    </r>
  </si>
  <si>
    <t>PCG</t>
  </si>
  <si>
    <t>PCH</t>
  </si>
  <si>
    <t>PCI</t>
  </si>
  <si>
    <t>PCJ</t>
  </si>
  <si>
    <t>PCK</t>
  </si>
  <si>
    <t>PCL</t>
  </si>
  <si>
    <t>PCQ</t>
  </si>
  <si>
    <t>PCS</t>
  </si>
  <si>
    <t>PCT</t>
  </si>
  <si>
    <t>PCU</t>
  </si>
  <si>
    <t>PCV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</si>
</sst>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164" formatCode="#,##0.000000_ ;[Red]\-#,##0.000000\ "/>
    <numFmt numFmtId="167" formatCode="#,##0.00_ ;[Red]\-#,##0.00\ "/>
  </numFmts>
  <fonts count="25" x14ac:knownFonts="1">
    <font>
      <sz val="10"/>
      <name val="Tahoma"/>
      <family val="2"/>
    </font>
    <font>
      <sz val="10"/>
      <name val="Arial"/>
      <family val="2"/>
    </font>
    <font>
      <sz val="8"/>
      <name val="Century Gothic"/>
      <family val="2"/>
    </font>
    <font>
      <sz val="8"/>
      <name val="Arial"/>
      <family val="2"/>
    </font>
    <font>
      <sz val="10"/>
      <name val="Tahoma"/>
      <family val="2"/>
    </font>
    <font>
      <b/>
      <sz val="12"/>
      <name val="Arial"/>
      <family val="2"/>
    </font>
    <font>
      <b/>
      <sz val="10"/>
      <name val="Arial"/>
      <family val="2"/>
    </font>
    <font>
      <b/>
      <sz val="10"/>
      <name val="Tahoma"/>
      <family val="2"/>
    </font>
    <font>
      <b/>
      <i/>
      <sz val="10"/>
      <name val="Arial"/>
      <family val="2"/>
    </font>
    <font>
      <b/>
      <sz val="22"/>
      <color indexed="10"/>
      <name val="Arial"/>
      <family val="2"/>
    </font>
    <font>
      <b/>
      <sz val="12"/>
      <color theme="0"/>
      <name val="Arial"/>
      <family val="2"/>
    </font>
    <font>
      <sz val="12"/>
      <name val="Arial"/>
      <family val="2"/>
    </font>
    <font>
      <b/>
      <sz val="12"/>
      <color indexed="9"/>
      <name val="Arial"/>
      <family val="2"/>
    </font>
    <font>
      <b/>
      <sz val="11"/>
      <name val="Arial"/>
      <family val="2"/>
    </font>
    <font>
      <b/>
      <sz val="9"/>
      <color theme="0"/>
      <name val="Arial"/>
      <family val="2"/>
    </font>
    <font>
      <b/>
      <sz val="10"/>
      <color theme="0"/>
      <name val="Arial"/>
      <family val="2"/>
    </font>
    <font>
      <b/>
      <sz val="10"/>
      <color theme="1"/>
      <name val="Century Gothic"/>
      <family val="2"/>
    </font>
    <font>
      <sz val="8"/>
      <color theme="0"/>
      <name val="Arial"/>
      <family val="2"/>
    </font>
    <font>
      <b/>
      <sz val="12"/>
      <name val="Lucida Handwriting"/>
      <family val="4"/>
    </font>
    <font>
      <b/>
      <sz val="8"/>
      <color rgb="FFFF0000"/>
      <name val="Arial"/>
      <family val="2"/>
    </font>
    <font>
      <b/>
      <i/>
      <sz val="8"/>
      <name val="Arial"/>
      <family val="2"/>
    </font>
    <font>
      <sz val="9"/>
      <name val="Arial"/>
      <family val="2"/>
    </font>
    <font>
      <sz val="10"/>
      <color theme="5"/>
      <name val="Arial"/>
      <family val="2"/>
    </font>
    <font>
      <b/>
      <sz val="25.95"/>
      <name val="Lucida Calligraphy"/>
      <family val="4"/>
    </font>
    <font>
      <b/>
      <sz val="25.95"/>
      <color theme="0"/>
      <name val="Lucida Calligraphy"/>
      <family val="4"/>
    </font>
  </fonts>
  <fills count="10">
    <fill>
      <patternFill patternType="none"/>
    </fill>
    <fill>
      <patternFill patternType="gray125"/>
    </fill>
    <fill>
      <patternFill patternType="solid">
        <fgColor theme="0" tint="-0.249977111117893"/>
        <bgColor indexed="64"/>
      </patternFill>
    </fill>
    <fill>
      <patternFill patternType="solid">
        <fgColor rgb="FFFF0000"/>
        <bgColor indexed="64"/>
      </patternFill>
    </fill>
    <fill>
      <patternFill patternType="solid">
        <fgColor indexed="9"/>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7999816888943144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23"/>
      </left>
      <right/>
      <top style="medium">
        <color indexed="23"/>
      </top>
      <bottom style="medium">
        <color indexed="23"/>
      </bottom>
      <diagonal/>
    </border>
    <border>
      <left/>
      <right style="thin">
        <color indexed="23"/>
      </right>
      <top style="medium">
        <color indexed="23"/>
      </top>
      <bottom style="medium">
        <color indexed="23"/>
      </bottom>
      <diagonal/>
    </border>
    <border>
      <left style="thin">
        <color indexed="23"/>
      </left>
      <right style="thin">
        <color indexed="23"/>
      </right>
      <top style="medium">
        <color indexed="23"/>
      </top>
      <bottom style="medium">
        <color indexed="23"/>
      </bottom>
      <diagonal/>
    </border>
    <border>
      <left style="thin">
        <color indexed="23"/>
      </left>
      <right style="medium">
        <color indexed="23"/>
      </right>
      <top style="medium">
        <color indexed="23"/>
      </top>
      <bottom style="medium">
        <color indexed="23"/>
      </bottom>
      <diagonal/>
    </border>
    <border>
      <left/>
      <right style="medium">
        <color indexed="23"/>
      </right>
      <top style="medium">
        <color indexed="23"/>
      </top>
      <bottom style="medium">
        <color indexed="23"/>
      </bottom>
      <diagonal/>
    </border>
    <border>
      <left style="medium">
        <color indexed="23"/>
      </left>
      <right/>
      <top style="medium">
        <color indexed="23"/>
      </top>
      <bottom/>
      <diagonal/>
    </border>
    <border>
      <left/>
      <right style="thin">
        <color indexed="23"/>
      </right>
      <top style="medium">
        <color indexed="23"/>
      </top>
      <bottom/>
      <diagonal/>
    </border>
    <border>
      <left style="thin">
        <color indexed="23"/>
      </left>
      <right style="thin">
        <color indexed="23"/>
      </right>
      <top/>
      <bottom/>
      <diagonal/>
    </border>
    <border>
      <left style="thin">
        <color indexed="23"/>
      </left>
      <right style="medium">
        <color indexed="23"/>
      </right>
      <top/>
      <bottom/>
      <diagonal/>
    </border>
    <border>
      <left style="medium">
        <color indexed="23"/>
      </left>
      <right/>
      <top/>
      <bottom/>
      <diagonal/>
    </border>
    <border>
      <left/>
      <right style="thin">
        <color indexed="23"/>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23"/>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23"/>
      </left>
      <right/>
      <top style="hair">
        <color theme="1" tint="0.499984740745262"/>
      </top>
      <bottom style="hair">
        <color theme="1" tint="0.499984740745262"/>
      </bottom>
      <diagonal/>
    </border>
    <border>
      <left/>
      <right style="thin">
        <color indexed="64"/>
      </right>
      <top style="hair">
        <color theme="1" tint="0.499984740745262"/>
      </top>
      <bottom style="hair">
        <color theme="1" tint="0.499984740745262"/>
      </bottom>
      <diagonal/>
    </border>
    <border>
      <left style="thin">
        <color indexed="23"/>
      </left>
      <right style="thin">
        <color indexed="23"/>
      </right>
      <top style="hair">
        <color indexed="64"/>
      </top>
      <bottom/>
      <diagonal/>
    </border>
    <border>
      <left/>
      <right/>
      <top style="thin">
        <color indexed="64"/>
      </top>
      <bottom style="thin">
        <color indexed="64"/>
      </bottom>
      <diagonal/>
    </border>
    <border>
      <left style="thin">
        <color indexed="23"/>
      </left>
      <right style="medium">
        <color indexed="23"/>
      </right>
      <top style="hair">
        <color indexed="64"/>
      </top>
      <bottom/>
      <diagonal/>
    </border>
    <border>
      <left/>
      <right style="thin">
        <color indexed="23"/>
      </right>
      <top style="hair">
        <color indexed="64"/>
      </top>
      <bottom/>
      <diagonal/>
    </border>
    <border>
      <left style="thin">
        <color indexed="23"/>
      </left>
      <right/>
      <top style="hair">
        <color indexed="64"/>
      </top>
      <bottom/>
      <diagonal/>
    </border>
    <border>
      <left style="thin">
        <color indexed="64"/>
      </left>
      <right style="thin">
        <color indexed="23"/>
      </right>
      <top style="hair">
        <color indexed="64"/>
      </top>
      <bottom style="hair">
        <color indexed="23"/>
      </bottom>
      <diagonal/>
    </border>
    <border>
      <left style="thin">
        <color indexed="23"/>
      </left>
      <right style="thin">
        <color indexed="23"/>
      </right>
      <top style="hair">
        <color indexed="64"/>
      </top>
      <bottom style="hair">
        <color indexed="23"/>
      </bottom>
      <diagonal/>
    </border>
    <border>
      <left style="thin">
        <color indexed="23"/>
      </left>
      <right style="medium">
        <color indexed="23"/>
      </right>
      <top style="hair">
        <color indexed="64"/>
      </top>
      <bottom style="hair">
        <color indexed="23"/>
      </bottom>
      <diagonal/>
    </border>
    <border>
      <left/>
      <right style="thin">
        <color indexed="23"/>
      </right>
      <top style="hair">
        <color indexed="64"/>
      </top>
      <bottom style="hair">
        <color indexed="23"/>
      </bottom>
      <diagonal/>
    </border>
    <border>
      <left style="thin">
        <color indexed="23"/>
      </left>
      <right/>
      <top style="hair">
        <color indexed="64"/>
      </top>
      <bottom style="hair">
        <color indexed="23"/>
      </bottom>
      <diagonal/>
    </border>
    <border>
      <left style="medium">
        <color indexed="23"/>
      </left>
      <right/>
      <top style="hair">
        <color indexed="23"/>
      </top>
      <bottom style="medium">
        <color indexed="23"/>
      </bottom>
      <diagonal/>
    </border>
    <border>
      <left/>
      <right style="hair">
        <color indexed="23"/>
      </right>
      <top style="hair">
        <color indexed="23"/>
      </top>
      <bottom style="medium">
        <color indexed="23"/>
      </bottom>
      <diagonal/>
    </border>
    <border>
      <left style="medium">
        <color indexed="23"/>
      </left>
      <right/>
      <top/>
      <bottom style="hair">
        <color theme="1" tint="0.499984740745262"/>
      </bottom>
      <diagonal/>
    </border>
    <border>
      <left/>
      <right style="thin">
        <color indexed="23"/>
      </right>
      <top/>
      <bottom style="hair">
        <color theme="1" tint="0.499984740745262"/>
      </bottom>
      <diagonal/>
    </border>
    <border>
      <left style="thin">
        <color indexed="64"/>
      </left>
      <right style="thin">
        <color indexed="23"/>
      </right>
      <top style="hair">
        <color indexed="64"/>
      </top>
      <bottom style="thin">
        <color indexed="64"/>
      </bottom>
      <diagonal/>
    </border>
    <border>
      <left style="thin">
        <color indexed="23"/>
      </left>
      <right style="thin">
        <color indexed="23"/>
      </right>
      <top style="hair">
        <color indexed="64"/>
      </top>
      <bottom style="thin">
        <color indexed="64"/>
      </bottom>
      <diagonal/>
    </border>
    <border>
      <left style="thin">
        <color indexed="23"/>
      </left>
      <right style="medium">
        <color indexed="23"/>
      </right>
      <top style="hair">
        <color indexed="64"/>
      </top>
      <bottom style="thin">
        <color indexed="64"/>
      </bottom>
      <diagonal/>
    </border>
    <border>
      <left/>
      <right style="thin">
        <color indexed="23"/>
      </right>
      <top style="hair">
        <color indexed="64"/>
      </top>
      <bottom style="thin">
        <color indexed="64"/>
      </bottom>
      <diagonal/>
    </border>
    <border>
      <left style="thin">
        <color indexed="23"/>
      </left>
      <right/>
      <top style="hair">
        <color indexed="64"/>
      </top>
      <bottom style="thin">
        <color indexed="64"/>
      </bottom>
      <diagonal/>
    </border>
    <border>
      <left style="thin">
        <color indexed="23"/>
      </left>
      <right/>
      <top/>
      <bottom/>
      <diagonal/>
    </border>
    <border>
      <left/>
      <right/>
      <top style="medium">
        <color indexed="23"/>
      </top>
      <bottom style="medium">
        <color indexed="23"/>
      </bottom>
      <diagonal/>
    </border>
    <border>
      <left/>
      <right/>
      <top style="medium">
        <color indexed="23"/>
      </top>
      <bottom/>
      <diagonal/>
    </border>
    <border>
      <left/>
      <right/>
      <top style="hair">
        <color theme="1" tint="0.499984740745262"/>
      </top>
      <bottom style="hair">
        <color theme="1" tint="0.499984740745262"/>
      </bottom>
      <diagonal/>
    </border>
    <border>
      <left/>
      <right/>
      <top style="hair">
        <color indexed="23"/>
      </top>
      <bottom style="medium">
        <color indexed="23"/>
      </bottom>
      <diagonal/>
    </border>
    <border>
      <left style="thin">
        <color rgb="FFFF0000"/>
      </left>
      <right/>
      <top/>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right style="thin">
        <color theme="0"/>
      </right>
      <top style="thick">
        <color theme="0"/>
      </top>
      <bottom style="thick">
        <color theme="0"/>
      </bottom>
      <diagonal/>
    </border>
    <border>
      <left style="thin">
        <color indexed="64"/>
      </left>
      <right style="thin">
        <color indexed="64"/>
      </right>
      <top style="thin">
        <color indexed="64"/>
      </top>
      <bottom/>
      <diagonal/>
    </border>
    <border>
      <left style="thin">
        <color indexed="64"/>
      </left>
      <right style="thin">
        <color indexed="23"/>
      </right>
      <top style="medium">
        <color indexed="23"/>
      </top>
      <bottom style="medium">
        <color indexed="23"/>
      </bottom>
      <diagonal/>
    </border>
    <border>
      <left style="thin">
        <color indexed="64"/>
      </left>
      <right style="thin">
        <color indexed="23"/>
      </right>
      <top/>
      <bottom/>
      <diagonal/>
    </border>
    <border>
      <left style="thin">
        <color indexed="64"/>
      </left>
      <right style="thin">
        <color indexed="23"/>
      </right>
      <top style="hair">
        <color indexed="64"/>
      </top>
      <bottom/>
      <diagonal/>
    </border>
    <border>
      <left style="thin">
        <color indexed="64"/>
      </left>
      <right style="thin">
        <color indexed="23"/>
      </right>
      <top style="medium">
        <color indexed="23"/>
      </top>
      <bottom/>
      <diagonal/>
    </border>
  </borders>
  <cellStyleXfs count="5">
    <xf numFmtId="0" fontId="0" fillId="0" borderId="0"/>
    <xf numFmtId="9" fontId="4" fillId="0" borderId="0" applyFont="0" applyFill="0" applyBorder="0" applyAlignment="0" applyProtection="0"/>
    <xf numFmtId="0" fontId="1" fillId="0" borderId="0"/>
    <xf numFmtId="0" fontId="4" fillId="0" borderId="0"/>
    <xf numFmtId="0" fontId="1" fillId="0" borderId="0"/>
  </cellStyleXfs>
  <cellXfs count="141">
    <xf numFmtId="0" fontId="0" fillId="0" borderId="0" xfId="0"/>
    <xf numFmtId="0" fontId="3" fillId="0" borderId="0" xfId="2" applyFont="1" applyAlignment="1" applyProtection="1">
      <alignment vertical="center"/>
      <protection hidden="1"/>
    </xf>
    <xf numFmtId="0" fontId="2" fillId="0" borderId="0" xfId="2" applyFont="1" applyAlignment="1" applyProtection="1">
      <alignment vertical="center"/>
      <protection hidden="1"/>
    </xf>
    <xf numFmtId="14" fontId="6" fillId="0" borderId="0" xfId="2" applyNumberFormat="1" applyFont="1" applyAlignment="1" applyProtection="1">
      <alignment horizontal="left" vertical="center"/>
      <protection hidden="1"/>
    </xf>
    <xf numFmtId="0" fontId="5" fillId="4" borderId="0" xfId="2" applyFont="1" applyFill="1" applyAlignment="1" applyProtection="1">
      <alignment horizontal="left" vertical="center" indent="4"/>
      <protection hidden="1"/>
    </xf>
    <xf numFmtId="0" fontId="2" fillId="0" borderId="0" xfId="2" applyFont="1" applyAlignment="1" applyProtection="1">
      <alignment horizontal="center" vertical="center"/>
      <protection hidden="1"/>
    </xf>
    <xf numFmtId="0" fontId="8" fillId="0" borderId="17" xfId="2" applyFont="1" applyBorder="1" applyAlignment="1" applyProtection="1">
      <alignment horizontal="center" vertical="center"/>
      <protection hidden="1"/>
    </xf>
    <xf numFmtId="0" fontId="6" fillId="6" borderId="19" xfId="2" applyFont="1" applyFill="1" applyBorder="1" applyAlignment="1" applyProtection="1">
      <alignment horizontal="center" vertical="center"/>
      <protection hidden="1"/>
    </xf>
    <xf numFmtId="0" fontId="14" fillId="3" borderId="21" xfId="2" applyFont="1" applyFill="1" applyBorder="1" applyAlignment="1" applyProtection="1">
      <alignment horizontal="left" vertical="center"/>
      <protection hidden="1"/>
    </xf>
    <xf numFmtId="0" fontId="10" fillId="3" borderId="4" xfId="2" applyFont="1" applyFill="1" applyBorder="1" applyAlignment="1" applyProtection="1">
      <alignment horizontal="center" vertical="center"/>
      <protection hidden="1"/>
    </xf>
    <xf numFmtId="0" fontId="10" fillId="3" borderId="5" xfId="2" applyFont="1" applyFill="1" applyBorder="1" applyAlignment="1" applyProtection="1">
      <alignment horizontal="center" vertical="center"/>
      <protection hidden="1"/>
    </xf>
    <xf numFmtId="0" fontId="10" fillId="3" borderId="6" xfId="2" applyFont="1" applyFill="1" applyBorder="1" applyAlignment="1" applyProtection="1">
      <alignment horizontal="center" vertical="center"/>
      <protection hidden="1"/>
    </xf>
    <xf numFmtId="0" fontId="11" fillId="0" borderId="0" xfId="2" applyFont="1" applyAlignment="1" applyProtection="1">
      <alignment vertical="center"/>
      <protection hidden="1"/>
    </xf>
    <xf numFmtId="10" fontId="11" fillId="0" borderId="9" xfId="2" applyNumberFormat="1" applyFont="1" applyBorder="1" applyAlignment="1" applyProtection="1">
      <alignment horizontal="center" vertical="center"/>
      <protection hidden="1"/>
    </xf>
    <xf numFmtId="10" fontId="11" fillId="0" borderId="10" xfId="2" applyNumberFormat="1" applyFont="1" applyBorder="1" applyAlignment="1" applyProtection="1">
      <alignment horizontal="center" vertical="center"/>
      <protection hidden="1"/>
    </xf>
    <xf numFmtId="0" fontId="12" fillId="0" borderId="12" xfId="2" applyFont="1" applyBorder="1" applyAlignment="1" applyProtection="1">
      <alignment horizontal="center" vertical="center"/>
      <protection hidden="1"/>
    </xf>
    <xf numFmtId="10" fontId="11" fillId="0" borderId="12" xfId="2" applyNumberFormat="1" applyFont="1" applyBorder="1" applyAlignment="1" applyProtection="1">
      <alignment horizontal="center" vertical="center"/>
      <protection hidden="1"/>
    </xf>
    <xf numFmtId="10" fontId="11" fillId="0" borderId="15" xfId="2" applyNumberFormat="1" applyFont="1" applyBorder="1" applyAlignment="1" applyProtection="1">
      <alignment horizontal="center" vertical="center"/>
      <protection hidden="1"/>
    </xf>
    <xf numFmtId="164" fontId="11" fillId="0" borderId="0" xfId="2" applyNumberFormat="1" applyFont="1" applyAlignment="1" applyProtection="1">
      <alignment horizontal="center" vertical="center"/>
      <protection hidden="1"/>
    </xf>
    <xf numFmtId="164" fontId="11" fillId="0" borderId="28" xfId="2" applyNumberFormat="1" applyFont="1" applyBorder="1" applyAlignment="1" applyProtection="1">
      <alignment horizontal="center" vertical="center"/>
      <protection hidden="1"/>
    </xf>
    <xf numFmtId="164" fontId="11" fillId="0" borderId="30" xfId="2" applyNumberFormat="1" applyFont="1" applyBorder="1" applyAlignment="1" applyProtection="1">
      <alignment horizontal="center" vertical="center"/>
      <protection hidden="1"/>
    </xf>
    <xf numFmtId="164" fontId="11" fillId="0" borderId="31" xfId="2" applyNumberFormat="1" applyFont="1" applyBorder="1" applyAlignment="1" applyProtection="1">
      <alignment horizontal="center" vertical="center"/>
      <protection hidden="1"/>
    </xf>
    <xf numFmtId="164" fontId="11" fillId="0" borderId="32" xfId="2" applyNumberFormat="1" applyFont="1" applyBorder="1" applyAlignment="1" applyProtection="1">
      <alignment horizontal="center" vertical="center"/>
      <protection hidden="1"/>
    </xf>
    <xf numFmtId="164" fontId="11" fillId="0" borderId="33" xfId="2" applyNumberFormat="1" applyFont="1" applyBorder="1" applyAlignment="1" applyProtection="1">
      <alignment horizontal="center" vertical="center"/>
      <protection hidden="1"/>
    </xf>
    <xf numFmtId="164" fontId="11" fillId="0" borderId="34" xfId="2" applyNumberFormat="1" applyFont="1" applyBorder="1" applyAlignment="1" applyProtection="1">
      <alignment horizontal="center" vertical="center"/>
      <protection hidden="1"/>
    </xf>
    <xf numFmtId="164" fontId="11" fillId="0" borderId="35" xfId="2" applyNumberFormat="1" applyFont="1" applyBorder="1" applyAlignment="1" applyProtection="1">
      <alignment horizontal="center" vertical="center"/>
      <protection hidden="1"/>
    </xf>
    <xf numFmtId="164" fontId="11" fillId="0" borderId="36" xfId="2" applyNumberFormat="1" applyFont="1" applyBorder="1" applyAlignment="1" applyProtection="1">
      <alignment horizontal="center" vertical="center"/>
      <protection hidden="1"/>
    </xf>
    <xf numFmtId="164" fontId="11" fillId="0" borderId="37" xfId="2" applyNumberFormat="1" applyFont="1" applyBorder="1" applyAlignment="1" applyProtection="1">
      <alignment horizontal="center" vertical="center"/>
      <protection hidden="1"/>
    </xf>
    <xf numFmtId="0" fontId="14" fillId="7" borderId="0" xfId="2" applyFont="1" applyFill="1" applyAlignment="1" applyProtection="1">
      <alignment horizontal="left" vertical="center"/>
      <protection hidden="1"/>
    </xf>
    <xf numFmtId="0" fontId="6" fillId="7" borderId="0" xfId="2" applyFont="1" applyFill="1" applyAlignment="1" applyProtection="1">
      <alignment horizontal="center" vertical="center"/>
      <protection hidden="1"/>
    </xf>
    <xf numFmtId="0" fontId="0" fillId="0" borderId="0" xfId="0" applyProtection="1">
      <protection hidden="1"/>
    </xf>
    <xf numFmtId="164" fontId="11" fillId="0" borderId="42" xfId="2" applyNumberFormat="1" applyFont="1" applyBorder="1" applyAlignment="1" applyProtection="1">
      <alignment horizontal="center" vertical="center"/>
      <protection hidden="1"/>
    </xf>
    <xf numFmtId="164" fontId="11" fillId="0" borderId="43" xfId="2" applyNumberFormat="1" applyFont="1" applyBorder="1" applyAlignment="1" applyProtection="1">
      <alignment horizontal="center" vertical="center"/>
      <protection hidden="1"/>
    </xf>
    <xf numFmtId="164" fontId="11" fillId="0" borderId="44" xfId="2" applyNumberFormat="1" applyFont="1" applyBorder="1" applyAlignment="1" applyProtection="1">
      <alignment horizontal="center" vertical="center"/>
      <protection hidden="1"/>
    </xf>
    <xf numFmtId="164" fontId="11" fillId="0" borderId="45" xfId="2" applyNumberFormat="1" applyFont="1" applyBorder="1" applyAlignment="1" applyProtection="1">
      <alignment horizontal="center" vertical="center"/>
      <protection hidden="1"/>
    </xf>
    <xf numFmtId="164" fontId="11" fillId="0" borderId="46" xfId="2" applyNumberFormat="1" applyFont="1" applyBorder="1" applyAlignment="1" applyProtection="1">
      <alignment horizontal="center" vertical="center"/>
      <protection hidden="1"/>
    </xf>
    <xf numFmtId="164" fontId="11" fillId="0" borderId="12" xfId="2" applyNumberFormat="1" applyFont="1" applyBorder="1" applyAlignment="1" applyProtection="1">
      <alignment horizontal="center" vertical="center"/>
      <protection hidden="1"/>
    </xf>
    <xf numFmtId="164" fontId="11" fillId="0" borderId="9" xfId="2" applyNumberFormat="1" applyFont="1" applyBorder="1" applyAlignment="1" applyProtection="1">
      <alignment horizontal="center" vertical="center"/>
      <protection hidden="1"/>
    </xf>
    <xf numFmtId="164" fontId="11" fillId="0" borderId="10" xfId="2" applyNumberFormat="1" applyFont="1" applyBorder="1" applyAlignment="1" applyProtection="1">
      <alignment horizontal="center" vertical="center"/>
      <protection hidden="1"/>
    </xf>
    <xf numFmtId="164" fontId="11" fillId="0" borderId="47" xfId="2" applyNumberFormat="1" applyFont="1" applyBorder="1" applyAlignment="1" applyProtection="1">
      <alignment horizontal="center" vertical="center"/>
      <protection hidden="1"/>
    </xf>
    <xf numFmtId="0" fontId="6" fillId="0" borderId="0" xfId="0" applyFont="1"/>
    <xf numFmtId="14" fontId="6" fillId="0" borderId="0" xfId="2" applyNumberFormat="1" applyFont="1" applyAlignment="1" applyProtection="1">
      <alignment horizontal="center" vertical="center"/>
      <protection locked="0" hidden="1"/>
    </xf>
    <xf numFmtId="0" fontId="1" fillId="0" borderId="0" xfId="2" applyAlignment="1" applyProtection="1">
      <alignment horizontal="center" vertical="center"/>
      <protection hidden="1"/>
    </xf>
    <xf numFmtId="0" fontId="1" fillId="0" borderId="0" xfId="2" applyAlignment="1" applyProtection="1">
      <alignment horizontal="center" vertical="center"/>
      <protection locked="0" hidden="1"/>
    </xf>
    <xf numFmtId="0" fontId="6" fillId="0" borderId="0" xfId="0" applyFont="1" applyAlignment="1">
      <alignment horizontal="center" vertical="top"/>
    </xf>
    <xf numFmtId="0" fontId="10" fillId="3" borderId="3" xfId="2" applyFont="1" applyFill="1" applyBorder="1" applyAlignment="1" applyProtection="1">
      <alignment horizontal="center" vertical="center"/>
      <protection hidden="1"/>
    </xf>
    <xf numFmtId="10" fontId="1" fillId="7" borderId="0" xfId="1" applyNumberFormat="1" applyFont="1" applyFill="1" applyBorder="1" applyAlignment="1" applyProtection="1">
      <alignment horizontal="center" vertical="center"/>
      <protection hidden="1"/>
    </xf>
    <xf numFmtId="10" fontId="1" fillId="0" borderId="0" xfId="1" applyNumberFormat="1" applyFont="1" applyBorder="1" applyAlignment="1" applyProtection="1">
      <alignment horizontal="center" vertical="center"/>
      <protection hidden="1"/>
    </xf>
    <xf numFmtId="10" fontId="13" fillId="2" borderId="14" xfId="2" applyNumberFormat="1" applyFont="1" applyFill="1" applyBorder="1" applyAlignment="1" applyProtection="1">
      <alignment horizontal="center" vertical="center"/>
      <protection hidden="1"/>
    </xf>
    <xf numFmtId="0" fontId="5" fillId="0" borderId="1" xfId="2" applyFont="1" applyBorder="1" applyAlignment="1" applyProtection="1">
      <alignment horizontal="center" vertical="center"/>
      <protection hidden="1"/>
    </xf>
    <xf numFmtId="10" fontId="15" fillId="3" borderId="1" xfId="1" applyNumberFormat="1" applyFont="1" applyFill="1" applyBorder="1" applyAlignment="1" applyProtection="1">
      <alignment horizontal="center" vertical="center"/>
      <protection locked="0" hidden="1"/>
    </xf>
    <xf numFmtId="0" fontId="16" fillId="0" borderId="0" xfId="2" applyFont="1" applyAlignment="1" applyProtection="1">
      <alignment vertical="center"/>
      <protection hidden="1"/>
    </xf>
    <xf numFmtId="0" fontId="2" fillId="7" borderId="0" xfId="2" applyFont="1" applyFill="1" applyAlignment="1" applyProtection="1">
      <alignment vertical="center"/>
      <protection hidden="1"/>
    </xf>
    <xf numFmtId="0" fontId="17" fillId="0" borderId="0" xfId="2" applyFont="1" applyAlignment="1" applyProtection="1">
      <alignment vertical="center"/>
      <protection hidden="1"/>
    </xf>
    <xf numFmtId="0" fontId="18" fillId="8" borderId="52" xfId="2" applyFont="1" applyFill="1" applyBorder="1" applyAlignment="1" applyProtection="1">
      <alignment vertical="center"/>
      <protection hidden="1"/>
    </xf>
    <xf numFmtId="0" fontId="2" fillId="0" borderId="0" xfId="2" applyFont="1" applyProtection="1">
      <protection hidden="1"/>
    </xf>
    <xf numFmtId="0" fontId="19" fillId="0" borderId="0" xfId="2" applyFont="1" applyAlignment="1" applyProtection="1">
      <alignment vertical="center"/>
      <protection hidden="1"/>
    </xf>
    <xf numFmtId="0" fontId="10" fillId="3" borderId="55" xfId="2" applyFont="1" applyFill="1" applyBorder="1" applyAlignment="1" applyProtection="1">
      <alignment horizontal="center" vertical="center"/>
      <protection hidden="1"/>
    </xf>
    <xf numFmtId="0" fontId="10" fillId="3" borderId="56" xfId="2" applyFont="1" applyFill="1" applyBorder="1" applyAlignment="1" applyProtection="1">
      <alignment horizontal="center" vertical="center"/>
      <protection hidden="1"/>
    </xf>
    <xf numFmtId="0" fontId="10" fillId="3" borderId="57" xfId="2" applyFont="1" applyFill="1" applyBorder="1" applyAlignment="1" applyProtection="1">
      <alignment horizontal="center" vertical="center"/>
      <protection hidden="1"/>
    </xf>
    <xf numFmtId="10" fontId="10" fillId="3" borderId="58" xfId="1" applyNumberFormat="1" applyFont="1" applyFill="1" applyBorder="1" applyAlignment="1" applyProtection="1">
      <alignment horizontal="center" vertical="center"/>
      <protection hidden="1"/>
    </xf>
    <xf numFmtId="10" fontId="5" fillId="9" borderId="55" xfId="2" applyNumberFormat="1" applyFont="1" applyFill="1" applyBorder="1" applyAlignment="1" applyProtection="1">
      <alignment horizontal="center" vertical="center"/>
      <protection hidden="1"/>
    </xf>
    <xf numFmtId="2" fontId="11" fillId="0" borderId="0" xfId="2" applyNumberFormat="1" applyFont="1" applyAlignment="1" applyProtection="1">
      <alignment horizontal="center" vertical="center"/>
      <protection hidden="1"/>
    </xf>
    <xf numFmtId="0" fontId="12" fillId="0" borderId="0" xfId="2" applyFont="1" applyAlignment="1" applyProtection="1">
      <alignment horizontal="center" vertical="center"/>
      <protection hidden="1"/>
    </xf>
    <xf numFmtId="10" fontId="11" fillId="0" borderId="0" xfId="2" applyNumberFormat="1" applyFont="1" applyAlignment="1" applyProtection="1">
      <alignment horizontal="center" vertical="center"/>
      <protection hidden="1"/>
    </xf>
    <xf numFmtId="167" fontId="11" fillId="0" borderId="0" xfId="2" applyNumberFormat="1" applyFont="1" applyAlignment="1" applyProtection="1">
      <alignment horizontal="center" vertical="center"/>
      <protection hidden="1"/>
    </xf>
    <xf numFmtId="0" fontId="3" fillId="0" borderId="0" xfId="2" applyFont="1" applyAlignment="1" applyProtection="1">
      <alignment horizontal="center" vertical="center"/>
      <protection hidden="1"/>
    </xf>
    <xf numFmtId="0" fontId="11" fillId="7" borderId="0" xfId="2" applyFont="1" applyFill="1" applyAlignment="1" applyProtection="1">
      <alignment horizontal="center" vertical="center"/>
      <protection hidden="1"/>
    </xf>
    <xf numFmtId="0" fontId="7" fillId="0" borderId="0" xfId="0" applyFont="1"/>
    <xf numFmtId="0" fontId="20" fillId="0" borderId="0" xfId="2" applyFont="1" applyAlignment="1" applyProtection="1">
      <alignment vertical="center"/>
      <protection hidden="1"/>
    </xf>
    <xf numFmtId="0" fontId="21" fillId="0" borderId="0" xfId="2" applyFont="1" applyAlignment="1" applyProtection="1">
      <alignment vertical="center"/>
      <protection hidden="1"/>
    </xf>
    <xf numFmtId="0" fontId="6" fillId="0" borderId="0" xfId="4" applyFont="1" applyAlignment="1" applyProtection="1">
      <alignment vertical="center"/>
      <protection hidden="1"/>
    </xf>
    <xf numFmtId="0" fontId="1" fillId="0" borderId="0" xfId="4" applyAlignment="1" applyProtection="1">
      <alignment horizontal="left" vertical="center"/>
      <protection hidden="1"/>
    </xf>
    <xf numFmtId="10" fontId="6" fillId="0" borderId="0" xfId="1" applyNumberFormat="1" applyFont="1" applyFill="1" applyBorder="1" applyAlignment="1" applyProtection="1">
      <alignment horizontal="center" vertical="center"/>
      <protection locked="0" hidden="1"/>
    </xf>
    <xf numFmtId="0" fontId="22" fillId="0" borderId="0" xfId="2" applyFont="1" applyAlignment="1" applyProtection="1">
      <alignment horizontal="center" vertical="center"/>
      <protection hidden="1"/>
    </xf>
    <xf numFmtId="0" fontId="6" fillId="0" borderId="0" xfId="0" applyFont="1" applyAlignment="1">
      <alignment vertical="top" wrapText="1"/>
    </xf>
    <xf numFmtId="0" fontId="10" fillId="3" borderId="59" xfId="2" applyFont="1" applyFill="1" applyBorder="1" applyAlignment="1" applyProtection="1">
      <alignment horizontal="center" vertical="center"/>
      <protection hidden="1"/>
    </xf>
    <xf numFmtId="10" fontId="11" fillId="0" borderId="60" xfId="2" applyNumberFormat="1" applyFont="1" applyBorder="1" applyAlignment="1" applyProtection="1">
      <alignment horizontal="center" vertical="center"/>
      <protection hidden="1"/>
    </xf>
    <xf numFmtId="164" fontId="11" fillId="0" borderId="61" xfId="2" applyNumberFormat="1" applyFont="1" applyBorder="1" applyAlignment="1" applyProtection="1">
      <alignment horizontal="center" vertical="center"/>
      <protection hidden="1"/>
    </xf>
    <xf numFmtId="164" fontId="11" fillId="0" borderId="60" xfId="2" applyNumberFormat="1" applyFont="1" applyBorder="1" applyAlignment="1" applyProtection="1">
      <alignment horizontal="center" vertical="center"/>
      <protection hidden="1"/>
    </xf>
    <xf numFmtId="10" fontId="11" fillId="0" borderId="62" xfId="2" applyNumberFormat="1" applyFont="1" applyBorder="1" applyAlignment="1" applyProtection="1">
      <alignment horizontal="center" vertical="center"/>
      <protection hidden="1"/>
    </xf>
    <xf numFmtId="10" fontId="11" fillId="7" borderId="60" xfId="2" applyNumberFormat="1" applyFont="1" applyFill="1" applyBorder="1" applyAlignment="1" applyProtection="1">
      <alignment horizontal="center" vertical="center"/>
      <protection hidden="1"/>
    </xf>
    <xf numFmtId="10" fontId="11" fillId="7" borderId="9" xfId="2" applyNumberFormat="1" applyFont="1" applyFill="1" applyBorder="1" applyAlignment="1" applyProtection="1">
      <alignment horizontal="center" vertical="center"/>
      <protection hidden="1"/>
    </xf>
    <xf numFmtId="0" fontId="11" fillId="7" borderId="0" xfId="2" applyFont="1" applyFill="1" applyAlignment="1" applyProtection="1">
      <alignment vertical="center"/>
      <protection hidden="1"/>
    </xf>
    <xf numFmtId="0" fontId="10" fillId="3" borderId="2" xfId="2" applyFont="1" applyFill="1" applyBorder="1" applyAlignment="1" applyProtection="1">
      <alignment horizontal="center" vertical="center"/>
      <protection hidden="1"/>
    </xf>
    <xf numFmtId="0" fontId="10" fillId="3" borderId="3" xfId="2" applyFont="1" applyFill="1" applyBorder="1" applyAlignment="1" applyProtection="1">
      <alignment horizontal="center" vertical="center"/>
      <protection hidden="1"/>
    </xf>
    <xf numFmtId="0" fontId="11" fillId="0" borderId="7" xfId="2" applyFont="1" applyBorder="1" applyAlignment="1" applyProtection="1">
      <alignment horizontal="center" vertical="center"/>
      <protection hidden="1"/>
    </xf>
    <xf numFmtId="0" fontId="11" fillId="0" borderId="8" xfId="2" applyFont="1" applyBorder="1" applyAlignment="1" applyProtection="1">
      <alignment horizontal="center" vertical="center"/>
      <protection hidden="1"/>
    </xf>
    <xf numFmtId="0" fontId="11" fillId="0" borderId="11" xfId="2" applyFont="1" applyBorder="1" applyAlignment="1" applyProtection="1">
      <alignment horizontal="center" vertical="center"/>
      <protection hidden="1"/>
    </xf>
    <xf numFmtId="0" fontId="11" fillId="0" borderId="12" xfId="2" applyFont="1" applyBorder="1" applyAlignment="1" applyProtection="1">
      <alignment horizontal="center" vertical="center"/>
      <protection hidden="1"/>
    </xf>
    <xf numFmtId="0" fontId="10" fillId="3" borderId="40" xfId="2" applyFont="1" applyFill="1" applyBorder="1" applyAlignment="1" applyProtection="1">
      <alignment horizontal="center" vertical="center"/>
      <protection hidden="1"/>
    </xf>
    <xf numFmtId="0" fontId="10" fillId="3" borderId="41" xfId="2" applyFont="1" applyFill="1" applyBorder="1" applyAlignment="1" applyProtection="1">
      <alignment horizontal="center" vertical="center"/>
      <protection hidden="1"/>
    </xf>
    <xf numFmtId="0" fontId="5" fillId="4" borderId="26" xfId="2" applyFont="1" applyFill="1" applyBorder="1" applyAlignment="1" applyProtection="1">
      <alignment horizontal="left" vertical="center" indent="4"/>
      <protection hidden="1"/>
    </xf>
    <xf numFmtId="0" fontId="5" fillId="4" borderId="27" xfId="2" applyFont="1" applyFill="1" applyBorder="1" applyAlignment="1" applyProtection="1">
      <alignment horizontal="left" vertical="center" indent="4"/>
      <protection hidden="1"/>
    </xf>
    <xf numFmtId="0" fontId="11" fillId="4" borderId="11" xfId="2" applyFont="1" applyFill="1" applyBorder="1" applyAlignment="1" applyProtection="1">
      <alignment horizontal="left" vertical="center" indent="4"/>
      <protection hidden="1"/>
    </xf>
    <xf numFmtId="0" fontId="11" fillId="4" borderId="20" xfId="2" applyFont="1" applyFill="1" applyBorder="1" applyAlignment="1" applyProtection="1">
      <alignment horizontal="left" vertical="center" indent="4"/>
      <protection hidden="1"/>
    </xf>
    <xf numFmtId="0" fontId="5" fillId="4" borderId="38" xfId="2" applyFont="1" applyFill="1" applyBorder="1" applyAlignment="1" applyProtection="1">
      <alignment horizontal="left" vertical="center" indent="4"/>
      <protection hidden="1"/>
    </xf>
    <xf numFmtId="0" fontId="5" fillId="4" borderId="39" xfId="2" applyFont="1" applyFill="1" applyBorder="1" applyAlignment="1" applyProtection="1">
      <alignment horizontal="left" vertical="center" indent="4"/>
      <protection hidden="1"/>
    </xf>
    <xf numFmtId="0" fontId="5" fillId="4" borderId="11" xfId="2" applyFont="1" applyFill="1" applyBorder="1" applyAlignment="1" applyProtection="1">
      <alignment horizontal="left" vertical="center" indent="4"/>
      <protection hidden="1"/>
    </xf>
    <xf numFmtId="0" fontId="5" fillId="4" borderId="20" xfId="2" applyFont="1" applyFill="1" applyBorder="1" applyAlignment="1" applyProtection="1">
      <alignment horizontal="left" vertical="center" indent="4"/>
      <protection hidden="1"/>
    </xf>
    <xf numFmtId="0" fontId="11" fillId="0" borderId="0" xfId="2" applyFont="1" applyAlignment="1" applyProtection="1">
      <alignment horizontal="center" vertical="center"/>
      <protection hidden="1"/>
    </xf>
    <xf numFmtId="0" fontId="10" fillId="3" borderId="11" xfId="2" applyFont="1" applyFill="1" applyBorder="1" applyAlignment="1" applyProtection="1">
      <alignment horizontal="center" vertical="center"/>
      <protection hidden="1"/>
    </xf>
    <xf numFmtId="0" fontId="10" fillId="3" borderId="0" xfId="2" applyFont="1" applyFill="1" applyAlignment="1" applyProtection="1">
      <alignment horizontal="center" vertical="center"/>
      <protection hidden="1"/>
    </xf>
    <xf numFmtId="0" fontId="5" fillId="4" borderId="50" xfId="2" applyFont="1" applyFill="1" applyBorder="1" applyAlignment="1" applyProtection="1">
      <alignment horizontal="left" vertical="center" indent="4"/>
      <protection hidden="1"/>
    </xf>
    <xf numFmtId="0" fontId="11" fillId="4" borderId="0" xfId="2" applyFont="1" applyFill="1" applyAlignment="1" applyProtection="1">
      <alignment horizontal="left" vertical="center" indent="4"/>
      <protection hidden="1"/>
    </xf>
    <xf numFmtId="0" fontId="5" fillId="4" borderId="0" xfId="2" applyFont="1" applyFill="1" applyAlignment="1" applyProtection="1">
      <alignment horizontal="left" vertical="center" indent="4"/>
      <protection hidden="1"/>
    </xf>
    <xf numFmtId="0" fontId="5" fillId="4" borderId="51" xfId="2" applyFont="1" applyFill="1" applyBorder="1" applyAlignment="1" applyProtection="1">
      <alignment horizontal="left" vertical="center" indent="4"/>
      <protection hidden="1"/>
    </xf>
    <xf numFmtId="0" fontId="10" fillId="3" borderId="48" xfId="2" applyFont="1" applyFill="1" applyBorder="1" applyAlignment="1" applyProtection="1">
      <alignment horizontal="center" vertical="center"/>
      <protection hidden="1"/>
    </xf>
    <xf numFmtId="0" fontId="11" fillId="0" borderId="49" xfId="2" applyFont="1" applyBorder="1" applyAlignment="1" applyProtection="1">
      <alignment horizontal="center" vertical="center"/>
      <protection hidden="1"/>
    </xf>
    <xf numFmtId="0" fontId="11" fillId="7" borderId="11" xfId="2" applyFont="1" applyFill="1" applyBorder="1" applyAlignment="1" applyProtection="1">
      <alignment horizontal="center" vertical="center"/>
      <protection hidden="1"/>
    </xf>
    <xf numFmtId="0" fontId="11" fillId="7" borderId="0" xfId="2" applyFont="1" applyFill="1" applyAlignment="1" applyProtection="1">
      <alignment horizontal="center" vertical="center"/>
      <protection hidden="1"/>
    </xf>
    <xf numFmtId="0" fontId="9" fillId="2" borderId="0" xfId="2" applyFont="1" applyFill="1" applyAlignment="1" applyProtection="1">
      <alignment horizontal="center" vertical="center"/>
      <protection locked="0"/>
    </xf>
    <xf numFmtId="0" fontId="5" fillId="2" borderId="1" xfId="2" applyFont="1" applyFill="1" applyBorder="1" applyAlignment="1" applyProtection="1">
      <alignment horizontal="center" vertical="center"/>
      <protection hidden="1"/>
    </xf>
    <xf numFmtId="0" fontId="5" fillId="2" borderId="13" xfId="2" applyFont="1" applyFill="1" applyBorder="1" applyAlignment="1" applyProtection="1">
      <alignment horizontal="center" vertical="center"/>
      <protection hidden="1"/>
    </xf>
    <xf numFmtId="0" fontId="13" fillId="7" borderId="0" xfId="2" applyFont="1" applyFill="1" applyAlignment="1" applyProtection="1">
      <alignment horizontal="center" vertical="center"/>
      <protection hidden="1"/>
    </xf>
    <xf numFmtId="0" fontId="13" fillId="5" borderId="13" xfId="2" applyFont="1" applyFill="1" applyBorder="1" applyAlignment="1" applyProtection="1">
      <alignment horizontal="center" vertical="center"/>
      <protection hidden="1"/>
    </xf>
    <xf numFmtId="0" fontId="13" fillId="5" borderId="29" xfId="2" applyFont="1" applyFill="1" applyBorder="1" applyAlignment="1" applyProtection="1">
      <alignment horizontal="center" vertical="center"/>
      <protection hidden="1"/>
    </xf>
    <xf numFmtId="0" fontId="13" fillId="5" borderId="14" xfId="2" applyFont="1" applyFill="1" applyBorder="1" applyAlignment="1" applyProtection="1">
      <alignment horizontal="center" vertical="center"/>
      <protection hidden="1"/>
    </xf>
    <xf numFmtId="0" fontId="6" fillId="7" borderId="0" xfId="2" applyFont="1" applyFill="1" applyAlignment="1" applyProtection="1">
      <alignment horizontal="center" vertical="center"/>
      <protection hidden="1"/>
    </xf>
    <xf numFmtId="10" fontId="1" fillId="7" borderId="0" xfId="1" applyNumberFormat="1" applyFont="1" applyFill="1" applyBorder="1" applyAlignment="1" applyProtection="1">
      <alignment horizontal="center" vertical="center"/>
      <protection hidden="1"/>
    </xf>
    <xf numFmtId="0" fontId="6" fillId="6" borderId="16" xfId="2" applyFont="1" applyFill="1" applyBorder="1" applyAlignment="1" applyProtection="1">
      <alignment horizontal="center" vertical="center"/>
      <protection hidden="1"/>
    </xf>
    <xf numFmtId="0" fontId="6" fillId="6" borderId="20" xfId="2" applyFont="1" applyFill="1" applyBorder="1" applyAlignment="1" applyProtection="1">
      <alignment horizontal="center" vertical="center"/>
      <protection hidden="1"/>
    </xf>
    <xf numFmtId="10" fontId="1" fillId="0" borderId="22" xfId="1" applyNumberFormat="1" applyFont="1" applyBorder="1" applyAlignment="1" applyProtection="1">
      <alignment horizontal="center" vertical="center"/>
      <protection hidden="1"/>
    </xf>
    <xf numFmtId="10" fontId="1" fillId="0" borderId="23" xfId="1" applyNumberFormat="1" applyFont="1" applyBorder="1" applyAlignment="1" applyProtection="1">
      <alignment horizontal="center" vertical="center"/>
      <protection hidden="1"/>
    </xf>
    <xf numFmtId="0" fontId="6" fillId="0" borderId="0" xfId="0" applyFont="1" applyAlignment="1">
      <alignment horizontal="center" vertical="top" wrapText="1"/>
    </xf>
    <xf numFmtId="0" fontId="6" fillId="0" borderId="18" xfId="2" applyFont="1" applyBorder="1" applyAlignment="1" applyProtection="1">
      <alignment horizontal="center" vertical="center"/>
      <protection hidden="1"/>
    </xf>
    <xf numFmtId="0" fontId="6" fillId="0" borderId="24" xfId="2" applyFont="1" applyBorder="1" applyAlignment="1" applyProtection="1">
      <alignment horizontal="center" vertical="center"/>
      <protection hidden="1"/>
    </xf>
    <xf numFmtId="0" fontId="6" fillId="0" borderId="25" xfId="2" applyFont="1" applyBorder="1" applyAlignment="1" applyProtection="1">
      <alignment horizontal="center" vertical="center"/>
      <protection hidden="1"/>
    </xf>
    <xf numFmtId="0" fontId="6" fillId="0" borderId="0" xfId="0" applyFont="1" applyAlignment="1" applyProtection="1">
      <alignment horizontal="center" vertical="center" wrapText="1"/>
      <protection hidden="1"/>
    </xf>
    <xf numFmtId="0" fontId="10" fillId="3" borderId="56" xfId="2" applyFont="1" applyFill="1" applyBorder="1" applyAlignment="1" applyProtection="1">
      <alignment horizontal="center" vertical="center"/>
      <protection hidden="1"/>
    </xf>
    <xf numFmtId="0" fontId="5" fillId="9" borderId="53" xfId="2" applyFont="1" applyFill="1" applyBorder="1" applyAlignment="1" applyProtection="1">
      <alignment horizontal="left" vertical="center"/>
      <protection hidden="1"/>
    </xf>
    <xf numFmtId="0" fontId="5" fillId="9" borderId="54" xfId="2" applyFont="1" applyFill="1" applyBorder="1" applyAlignment="1" applyProtection="1">
      <alignment horizontal="left" vertical="center"/>
      <protection hidden="1"/>
    </xf>
    <xf numFmtId="0" fontId="10" fillId="3" borderId="53" xfId="2" applyFont="1" applyFill="1" applyBorder="1" applyAlignment="1" applyProtection="1">
      <alignment horizontal="center" vertical="center"/>
      <protection hidden="1"/>
    </xf>
    <xf numFmtId="0" fontId="10" fillId="3" borderId="54" xfId="2" applyFont="1" applyFill="1" applyBorder="1" applyAlignment="1" applyProtection="1">
      <alignment horizontal="center" vertical="center"/>
      <protection hidden="1"/>
    </xf>
    <xf numFmtId="0" fontId="5" fillId="9" borderId="53" xfId="2" applyFont="1" applyFill="1" applyBorder="1" applyAlignment="1" applyProtection="1">
      <alignment horizontal="center" vertical="center"/>
      <protection hidden="1"/>
    </xf>
    <xf numFmtId="0" fontId="5" fillId="9" borderId="54" xfId="2" applyFont="1" applyFill="1" applyBorder="1" applyAlignment="1" applyProtection="1">
      <alignment horizontal="center" vertical="center"/>
      <protection hidden="1"/>
    </xf>
    <xf numFmtId="0" fontId="11" fillId="9" borderId="53" xfId="2" applyFont="1" applyFill="1" applyBorder="1" applyAlignment="1" applyProtection="1">
      <alignment horizontal="center" vertical="center"/>
      <protection hidden="1"/>
    </xf>
    <xf numFmtId="0" fontId="11" fillId="9" borderId="54" xfId="2" applyFont="1" applyFill="1" applyBorder="1" applyAlignment="1" applyProtection="1">
      <alignment horizontal="center" vertical="center"/>
      <protection hidden="1"/>
    </xf>
    <xf numFmtId="6" fontId="18" fillId="8" borderId="0" xfId="2" applyNumberFormat="1" applyFont="1" applyFill="1" applyAlignment="1" applyProtection="1">
      <alignment vertical="center"/>
      <protection hidden="1"/>
    </xf>
    <xf numFmtId="0" fontId="18" fillId="8" borderId="0" xfId="2" applyFont="1" applyFill="1" applyAlignment="1" applyProtection="1">
      <alignment vertical="center"/>
      <protection hidden="1"/>
    </xf>
    <xf numFmtId="0" fontId="2" fillId="0" borderId="0" xfId="2" applyFont="1" applyAlignment="1" applyProtection="1">
      <alignment horizontal="center" vertical="top" wrapText="1"/>
      <protection hidden="1"/>
    </xf>
  </cellXfs>
  <cellStyles count="5">
    <cellStyle name="Normal" xfId="0" builtinId="0"/>
    <cellStyle name="Normal 2" xfId="3" xr:uid="{FB710363-363F-4EBB-805B-00F39175EE7E}"/>
    <cellStyle name="Normal_CAMPAÑA 2 TRAMOS" xfId="4" xr:uid="{41EC9D46-9D08-482C-BC35-8B7C868DC8B2}"/>
    <cellStyle name="Normal_plantilla definitiva Campaña fin de Año " xfId="2" xr:uid="{00000000-0005-0000-0000-000002000000}"/>
    <cellStyle name="Porcentaje" xfId="1" builtinId="5"/>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115872</xdr:colOff>
      <xdr:row>0</xdr:row>
      <xdr:rowOff>96403</xdr:rowOff>
    </xdr:from>
    <xdr:to>
      <xdr:col>12</xdr:col>
      <xdr:colOff>406897</xdr:colOff>
      <xdr:row>6</xdr:row>
      <xdr:rowOff>18336</xdr:rowOff>
    </xdr:to>
    <xdr:pic>
      <xdr:nvPicPr>
        <xdr:cNvPr id="2" name="Imagen 1">
          <a:extLst>
            <a:ext uri="{FF2B5EF4-FFF2-40B4-BE49-F238E27FC236}">
              <a16:creationId xmlns:a16="http://schemas.microsoft.com/office/drawing/2014/main" id="{33D5996B-5E0C-F4DB-5114-4FD4D041068C}"/>
            </a:ext>
          </a:extLst>
        </xdr:cNvPr>
        <xdr:cNvPicPr>
          <a:picLocks noChangeAspect="1"/>
        </xdr:cNvPicPr>
      </xdr:nvPicPr>
      <xdr:blipFill>
        <a:blip xmlns:r="http://schemas.openxmlformats.org/officeDocument/2006/relationships" r:embed="rId1"/>
        <a:stretch>
          <a:fillRect/>
        </a:stretch>
      </xdr:blipFill>
      <xdr:spPr>
        <a:xfrm>
          <a:off x="115872" y="96403"/>
          <a:ext cx="10551264" cy="1064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51027</xdr:rowOff>
    </xdr:from>
    <xdr:to>
      <xdr:col>12</xdr:col>
      <xdr:colOff>45698</xdr:colOff>
      <xdr:row>7</xdr:row>
      <xdr:rowOff>113073</xdr:rowOff>
    </xdr:to>
    <xdr:pic>
      <xdr:nvPicPr>
        <xdr:cNvPr id="4" name="Imagen 3">
          <a:extLst>
            <a:ext uri="{FF2B5EF4-FFF2-40B4-BE49-F238E27FC236}">
              <a16:creationId xmlns:a16="http://schemas.microsoft.com/office/drawing/2014/main" id="{E5FF5269-AF9A-F278-0DF2-7746C28771F0}"/>
            </a:ext>
          </a:extLst>
        </xdr:cNvPr>
        <xdr:cNvPicPr>
          <a:picLocks noChangeAspect="1"/>
        </xdr:cNvPicPr>
      </xdr:nvPicPr>
      <xdr:blipFill>
        <a:blip xmlns:r="http://schemas.openxmlformats.org/officeDocument/2006/relationships" r:embed="rId1"/>
        <a:stretch>
          <a:fillRect/>
        </a:stretch>
      </xdr:blipFill>
      <xdr:spPr>
        <a:xfrm>
          <a:off x="161585" y="238125"/>
          <a:ext cx="10970759" cy="11846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201"/>
  <sheetViews>
    <sheetView showGridLines="0" showRowColHeaders="0" tabSelected="1" zoomScale="70" zoomScaleNormal="70" zoomScaleSheetLayoutView="75" workbookViewId="0">
      <selection activeCell="D13" sqref="D13"/>
    </sheetView>
  </sheetViews>
  <sheetFormatPr baseColWidth="10" defaultColWidth="11.54296875" defaultRowHeight="11.5" x14ac:dyDescent="0.25"/>
  <cols>
    <col min="1" max="1" width="2.453125" style="2" customWidth="1"/>
    <col min="2" max="2" width="23.453125" style="2" customWidth="1"/>
    <col min="3" max="3" width="12.1796875" style="2" customWidth="1"/>
    <col min="4" max="4" width="13" style="2" customWidth="1"/>
    <col min="5" max="5" width="12.81640625" style="2" customWidth="1"/>
    <col min="6" max="6" width="11.81640625" style="2" customWidth="1"/>
    <col min="7" max="7" width="13.1796875" style="2" customWidth="1"/>
    <col min="8" max="9" width="11.453125" style="2" customWidth="1"/>
    <col min="10" max="10" width="11.54296875" style="2" customWidth="1"/>
    <col min="11" max="11" width="11.81640625" style="2" customWidth="1"/>
    <col min="12" max="12" width="11.453125" style="2" bestFit="1" customWidth="1"/>
    <col min="13" max="13" width="6.1796875" style="2" customWidth="1"/>
    <col min="14" max="16384" width="11.54296875" style="2"/>
  </cols>
  <sheetData>
    <row r="1" spans="2:13" ht="15" customHeight="1" x14ac:dyDescent="0.25">
      <c r="B1" s="1"/>
      <c r="C1" s="1"/>
      <c r="D1" s="1"/>
      <c r="E1" s="1"/>
      <c r="F1" s="1"/>
      <c r="G1" s="1"/>
      <c r="H1" s="1"/>
      <c r="I1" s="1"/>
      <c r="J1" s="1"/>
      <c r="K1" s="1"/>
      <c r="L1" s="1"/>
      <c r="M1" s="1"/>
    </row>
    <row r="2" spans="2:13" ht="15" customHeight="1" x14ac:dyDescent="0.25">
      <c r="B2" s="1"/>
      <c r="C2" s="1"/>
      <c r="D2" s="1"/>
      <c r="E2" s="1"/>
      <c r="F2" s="1"/>
      <c r="G2" s="1"/>
      <c r="H2" s="1"/>
    </row>
    <row r="3" spans="2:13" ht="15" customHeight="1" x14ac:dyDescent="0.25">
      <c r="B3" s="1"/>
      <c r="C3" s="1"/>
      <c r="D3" s="1"/>
      <c r="E3" s="1"/>
      <c r="F3" s="1"/>
      <c r="G3" s="1"/>
      <c r="H3" s="1"/>
    </row>
    <row r="4" spans="2:13" ht="15" customHeight="1" x14ac:dyDescent="0.25">
      <c r="B4" s="1"/>
      <c r="C4" s="1"/>
      <c r="D4" s="1"/>
      <c r="E4" s="1"/>
      <c r="F4" s="1"/>
      <c r="G4" s="1"/>
      <c r="H4" s="1"/>
    </row>
    <row r="5" spans="2:13" ht="15" customHeight="1" x14ac:dyDescent="0.25">
      <c r="B5" s="1"/>
      <c r="C5" s="1"/>
      <c r="D5" s="1"/>
      <c r="E5" s="1"/>
      <c r="F5"/>
      <c r="G5" s="1"/>
      <c r="H5" s="1"/>
    </row>
    <row r="6" spans="2:13" ht="15" customHeight="1" x14ac:dyDescent="0.25">
      <c r="B6" s="1"/>
      <c r="C6" s="1"/>
      <c r="D6" s="1"/>
      <c r="E6" s="1"/>
      <c r="F6" s="1"/>
      <c r="G6" s="1"/>
      <c r="H6" s="1"/>
      <c r="I6" s="1"/>
      <c r="J6" s="1"/>
      <c r="K6" s="1"/>
      <c r="L6" s="1"/>
      <c r="M6" s="1"/>
    </row>
    <row r="7" spans="2:13" ht="15" customHeight="1" x14ac:dyDescent="0.25">
      <c r="B7" s="1"/>
      <c r="C7" s="1"/>
      <c r="D7" s="1"/>
      <c r="E7" s="1"/>
      <c r="F7" s="1"/>
      <c r="G7" s="1"/>
      <c r="H7" s="1"/>
      <c r="I7" s="1"/>
      <c r="J7" s="1"/>
      <c r="K7" s="1"/>
      <c r="L7" s="1"/>
      <c r="M7" s="1"/>
    </row>
    <row r="8" spans="2:13" ht="15" customHeight="1" x14ac:dyDescent="0.25">
      <c r="B8" s="1"/>
      <c r="C8" s="1"/>
      <c r="D8" s="1"/>
      <c r="E8" s="1"/>
      <c r="F8" s="1"/>
      <c r="G8" s="1"/>
      <c r="H8" s="1"/>
      <c r="I8" s="1"/>
      <c r="J8" s="1"/>
      <c r="K8" s="1"/>
      <c r="L8" s="1"/>
      <c r="M8" s="1"/>
    </row>
    <row r="9" spans="2:13" ht="15" customHeight="1" x14ac:dyDescent="0.25">
      <c r="B9" s="1"/>
      <c r="C9" s="1"/>
      <c r="D9" s="1"/>
      <c r="E9" s="1"/>
      <c r="F9" s="1"/>
      <c r="G9" s="1"/>
      <c r="H9" s="1"/>
      <c r="I9" s="1"/>
      <c r="J9" s="1"/>
      <c r="K9" s="1"/>
      <c r="L9" s="1"/>
      <c r="M9" s="1"/>
    </row>
    <row r="10" spans="2:13" ht="8.9" customHeight="1" x14ac:dyDescent="0.25">
      <c r="B10" s="1"/>
      <c r="C10" s="1"/>
      <c r="D10" s="1"/>
      <c r="E10" s="1"/>
      <c r="F10" s="1"/>
      <c r="G10" s="1"/>
      <c r="H10" s="1"/>
      <c r="I10" s="1"/>
      <c r="J10" s="1"/>
      <c r="K10" s="1"/>
      <c r="L10" s="1"/>
      <c r="M10" s="1"/>
    </row>
    <row r="11" spans="2:13" ht="46.4" customHeight="1" x14ac:dyDescent="0.25">
      <c r="B11" s="111" t="s">
        <v>37</v>
      </c>
      <c r="C11" s="111"/>
      <c r="D11" s="111"/>
      <c r="E11" s="111"/>
      <c r="F11" s="111"/>
      <c r="G11" s="111"/>
      <c r="H11" s="111"/>
      <c r="I11" s="111"/>
      <c r="J11" s="111"/>
      <c r="K11" s="111"/>
      <c r="L11" s="111"/>
      <c r="M11" s="111"/>
    </row>
    <row r="12" spans="2:13" ht="12" customHeight="1" x14ac:dyDescent="0.25">
      <c r="B12" s="1"/>
      <c r="C12" s="1"/>
      <c r="D12" s="1"/>
      <c r="E12" s="1"/>
      <c r="F12" s="1"/>
      <c r="G12" s="1"/>
      <c r="H12" s="1"/>
      <c r="I12" s="1"/>
      <c r="J12" s="1"/>
      <c r="K12" s="1"/>
      <c r="L12" s="1"/>
      <c r="M12" s="1"/>
    </row>
    <row r="13" spans="2:13" ht="21" customHeight="1" x14ac:dyDescent="0.25">
      <c r="B13" s="112" t="s">
        <v>11</v>
      </c>
      <c r="C13" s="113"/>
      <c r="D13" s="48">
        <v>3.95E-2</v>
      </c>
      <c r="E13" s="1"/>
      <c r="F13" s="1"/>
      <c r="G13" s="1"/>
      <c r="H13" s="1"/>
      <c r="M13" s="1"/>
    </row>
    <row r="14" spans="2:13" ht="11.15" customHeight="1" x14ac:dyDescent="0.25">
      <c r="B14" s="1"/>
      <c r="C14" s="1"/>
      <c r="D14" s="1"/>
      <c r="E14" s="1"/>
      <c r="F14" s="1"/>
      <c r="G14" s="1"/>
      <c r="H14" s="1"/>
      <c r="M14" s="1"/>
    </row>
    <row r="15" spans="2:13" ht="11.15" customHeight="1" x14ac:dyDescent="0.25">
      <c r="B15" s="1"/>
      <c r="C15" s="1"/>
      <c r="D15" s="1"/>
      <c r="E15" s="1"/>
      <c r="F15" s="1"/>
      <c r="G15" s="1"/>
      <c r="H15" s="1"/>
      <c r="M15" s="1"/>
    </row>
    <row r="16" spans="2:13" ht="11.15" customHeight="1" x14ac:dyDescent="0.25">
      <c r="B16" s="1"/>
      <c r="C16" s="1"/>
      <c r="D16" s="1"/>
      <c r="E16" s="1"/>
      <c r="F16" s="1"/>
      <c r="G16" s="1"/>
      <c r="H16" s="1"/>
      <c r="M16" s="1"/>
    </row>
    <row r="17" spans="2:14" ht="10.4" customHeight="1" x14ac:dyDescent="0.25">
      <c r="C17" s="1"/>
      <c r="D17" s="1"/>
      <c r="E17" s="1"/>
      <c r="F17" s="1"/>
      <c r="G17" s="1"/>
      <c r="H17" s="1"/>
      <c r="I17" s="1"/>
      <c r="J17" s="1"/>
      <c r="K17" s="114"/>
      <c r="L17" s="114"/>
      <c r="M17" s="114"/>
    </row>
    <row r="18" spans="2:14" ht="15" customHeight="1" x14ac:dyDescent="0.25">
      <c r="B18" s="1"/>
      <c r="C18" s="1"/>
      <c r="D18" s="115" t="s">
        <v>3</v>
      </c>
      <c r="E18" s="116"/>
      <c r="F18" s="116"/>
      <c r="G18" s="116"/>
      <c r="H18" s="116"/>
      <c r="I18" s="116"/>
      <c r="J18" s="117"/>
      <c r="K18" s="29"/>
      <c r="L18" s="118"/>
      <c r="M18" s="118"/>
    </row>
    <row r="19" spans="2:14" ht="15" customHeight="1" x14ac:dyDescent="0.25">
      <c r="B19" s="1"/>
      <c r="C19" s="1"/>
      <c r="D19" s="7" t="s">
        <v>0</v>
      </c>
      <c r="E19" s="120" t="s">
        <v>4</v>
      </c>
      <c r="F19" s="121"/>
      <c r="G19" s="120" t="s">
        <v>6</v>
      </c>
      <c r="H19" s="121"/>
      <c r="I19" s="120" t="s">
        <v>7</v>
      </c>
      <c r="J19" s="121"/>
      <c r="K19" s="28"/>
      <c r="L19" s="119"/>
      <c r="M19" s="119"/>
    </row>
    <row r="20" spans="2:14" ht="15" customHeight="1" thickBot="1" x14ac:dyDescent="0.3">
      <c r="B20" s="1"/>
      <c r="C20" s="1"/>
      <c r="D20" s="8" t="s">
        <v>5</v>
      </c>
      <c r="E20" s="122">
        <v>5.0000000000000001E-3</v>
      </c>
      <c r="F20" s="123"/>
      <c r="G20" s="122">
        <v>0.01</v>
      </c>
      <c r="H20" s="123"/>
      <c r="I20" s="122">
        <v>0.01</v>
      </c>
      <c r="J20" s="123"/>
      <c r="K20" s="28"/>
      <c r="L20" s="119"/>
      <c r="M20" s="119"/>
    </row>
    <row r="21" spans="2:14" ht="15" customHeight="1" x14ac:dyDescent="0.25">
      <c r="B21" s="1"/>
      <c r="C21" s="1"/>
      <c r="D21" s="28"/>
      <c r="E21" s="47"/>
      <c r="F21" s="47"/>
      <c r="G21" s="47"/>
      <c r="H21" s="47"/>
      <c r="I21" s="47"/>
      <c r="J21" s="47"/>
      <c r="K21" s="28"/>
      <c r="L21" s="46"/>
      <c r="M21" s="46"/>
    </row>
    <row r="22" spans="2:14" ht="15" customHeight="1" x14ac:dyDescent="0.25">
      <c r="B22" s="1"/>
      <c r="C22" s="1"/>
      <c r="D22" s="1"/>
      <c r="E22" s="1"/>
      <c r="F22" s="1"/>
      <c r="G22" s="1"/>
      <c r="H22" s="1"/>
      <c r="I22" s="1"/>
      <c r="J22" s="1"/>
      <c r="K22" s="30"/>
      <c r="L22" s="30"/>
      <c r="M22" s="30"/>
    </row>
    <row r="23" spans="2:14" ht="12" customHeight="1" x14ac:dyDescent="0.25">
      <c r="B23" s="4"/>
      <c r="C23" s="4"/>
      <c r="D23" s="18"/>
      <c r="E23" s="18"/>
      <c r="F23" s="18"/>
      <c r="G23" s="18"/>
      <c r="H23" s="18"/>
      <c r="I23" s="18"/>
      <c r="J23" s="18"/>
      <c r="K23" s="18"/>
      <c r="L23" s="18"/>
      <c r="M23" s="12"/>
    </row>
    <row r="24" spans="2:14" ht="12" customHeight="1" x14ac:dyDescent="0.25">
      <c r="B24" s="4"/>
      <c r="C24" s="4"/>
      <c r="D24" s="18"/>
      <c r="E24" s="18"/>
      <c r="F24" s="18"/>
      <c r="G24" s="18"/>
      <c r="H24" s="18"/>
      <c r="I24" s="18"/>
      <c r="J24" s="18"/>
      <c r="K24" s="18"/>
      <c r="L24" s="18"/>
      <c r="M24" s="12"/>
    </row>
    <row r="25" spans="2:14" ht="12" customHeight="1" thickBot="1" x14ac:dyDescent="0.3">
      <c r="B25" s="4"/>
      <c r="C25" s="4"/>
      <c r="D25" s="18"/>
      <c r="E25" s="18"/>
      <c r="F25" s="18"/>
      <c r="G25" s="18"/>
      <c r="H25" s="18"/>
      <c r="I25" s="18"/>
      <c r="J25" s="18"/>
      <c r="K25" s="18"/>
      <c r="L25" s="18"/>
      <c r="M25" s="12"/>
    </row>
    <row r="26" spans="2:14" ht="12" customHeight="1" thickBot="1" x14ac:dyDescent="0.3">
      <c r="B26" s="84" t="s">
        <v>0</v>
      </c>
      <c r="C26" s="107"/>
      <c r="D26" s="45">
        <v>24</v>
      </c>
      <c r="E26" s="45">
        <v>36</v>
      </c>
      <c r="F26" s="45">
        <v>48</v>
      </c>
      <c r="G26" s="45">
        <v>60</v>
      </c>
      <c r="H26" s="9">
        <v>72</v>
      </c>
      <c r="I26" s="10">
        <v>84</v>
      </c>
      <c r="J26" s="45">
        <v>96</v>
      </c>
      <c r="K26" s="10">
        <v>108</v>
      </c>
      <c r="L26" s="11">
        <v>120</v>
      </c>
      <c r="M26" s="12"/>
      <c r="N26" s="50" t="s">
        <v>10</v>
      </c>
    </row>
    <row r="27" spans="2:14" ht="15" customHeight="1" x14ac:dyDescent="0.25">
      <c r="B27" s="86" t="s">
        <v>1</v>
      </c>
      <c r="C27" s="108"/>
      <c r="D27" s="80">
        <v>4.99E-2</v>
      </c>
      <c r="E27" s="80">
        <v>4.99E-2</v>
      </c>
      <c r="F27" s="80">
        <v>4.99E-2</v>
      </c>
      <c r="G27" s="80">
        <v>4.99E-2</v>
      </c>
      <c r="H27" s="80">
        <v>4.99E-2</v>
      </c>
      <c r="I27" s="80">
        <v>4.99E-2</v>
      </c>
      <c r="J27" s="80">
        <v>4.99E-2</v>
      </c>
      <c r="K27" s="80">
        <v>4.99E-2</v>
      </c>
      <c r="L27" s="80">
        <v>4.99E-2</v>
      </c>
      <c r="M27" s="12"/>
      <c r="N27" s="49" t="s">
        <v>38</v>
      </c>
    </row>
    <row r="28" spans="2:14" s="52" customFormat="1" ht="15" customHeight="1" x14ac:dyDescent="0.25">
      <c r="B28" s="109" t="s">
        <v>13</v>
      </c>
      <c r="C28" s="110"/>
      <c r="D28" s="81">
        <v>0</v>
      </c>
      <c r="E28" s="81">
        <v>0</v>
      </c>
      <c r="F28" s="81">
        <v>5.0000000000000001E-3</v>
      </c>
      <c r="G28" s="82">
        <v>0.02</v>
      </c>
      <c r="H28" s="82">
        <v>0.02</v>
      </c>
      <c r="I28" s="82">
        <v>0.03</v>
      </c>
      <c r="J28" s="82">
        <v>0.03</v>
      </c>
      <c r="K28" s="82">
        <v>0.03</v>
      </c>
      <c r="L28" s="82">
        <v>0.03</v>
      </c>
      <c r="M28" s="83"/>
      <c r="N28" s="50" t="s">
        <v>14</v>
      </c>
    </row>
    <row r="29" spans="2:14" ht="15" customHeight="1" x14ac:dyDescent="0.25">
      <c r="B29" s="88" t="s">
        <v>16</v>
      </c>
      <c r="C29" s="100"/>
      <c r="D29" s="77">
        <v>1.2500000000000001E-2</v>
      </c>
      <c r="E29" s="77">
        <v>1.2500000000000001E-2</v>
      </c>
      <c r="F29" s="77">
        <v>1.7500000000000002E-2</v>
      </c>
      <c r="G29" s="16">
        <v>3.5000000000000003E-2</v>
      </c>
      <c r="H29" s="13">
        <v>3.5000000000000003E-2</v>
      </c>
      <c r="I29" s="13">
        <v>4.4999999999999998E-2</v>
      </c>
      <c r="J29" s="13">
        <v>4.4999999999999998E-2</v>
      </c>
      <c r="K29" s="13">
        <v>4.4999999999999998E-2</v>
      </c>
      <c r="L29" s="14">
        <v>4.4999999999999998E-2</v>
      </c>
      <c r="M29" s="12"/>
      <c r="N29" s="49" t="s">
        <v>38</v>
      </c>
    </row>
    <row r="30" spans="2:14" ht="15" customHeight="1" x14ac:dyDescent="0.25">
      <c r="B30" s="88" t="s">
        <v>17</v>
      </c>
      <c r="C30" s="100"/>
      <c r="D30" s="77">
        <v>0</v>
      </c>
      <c r="E30" s="77">
        <v>0</v>
      </c>
      <c r="F30" s="77">
        <v>0</v>
      </c>
      <c r="G30" s="16">
        <v>5.000000000000001E-3</v>
      </c>
      <c r="H30" s="13">
        <v>0</v>
      </c>
      <c r="I30" s="13">
        <v>9.999999999999995E-3</v>
      </c>
      <c r="J30" s="13">
        <v>9.999999999999995E-3</v>
      </c>
      <c r="K30" s="13">
        <v>9.999999999999995E-3</v>
      </c>
      <c r="L30" s="14">
        <v>9.999999999999995E-3</v>
      </c>
      <c r="M30" s="12"/>
      <c r="N30" s="50" t="s">
        <v>15</v>
      </c>
    </row>
    <row r="31" spans="2:14" ht="13.5" customHeight="1" x14ac:dyDescent="0.25">
      <c r="B31" s="88" t="s">
        <v>8</v>
      </c>
      <c r="C31" s="100"/>
      <c r="D31" s="77">
        <v>0</v>
      </c>
      <c r="E31" s="77">
        <v>0</v>
      </c>
      <c r="F31" s="77">
        <v>0</v>
      </c>
      <c r="G31" s="16">
        <v>0</v>
      </c>
      <c r="H31" s="13">
        <v>0</v>
      </c>
      <c r="I31" s="13">
        <v>0</v>
      </c>
      <c r="J31" s="13">
        <v>0</v>
      </c>
      <c r="K31" s="13">
        <v>0</v>
      </c>
      <c r="L31" s="14">
        <v>0</v>
      </c>
      <c r="M31" s="12"/>
      <c r="N31" s="49">
        <v>13033</v>
      </c>
    </row>
    <row r="32" spans="2:14" ht="15" customHeight="1" x14ac:dyDescent="0.25">
      <c r="B32" s="101" t="s">
        <v>2</v>
      </c>
      <c r="C32" s="102"/>
      <c r="D32" s="77"/>
      <c r="E32" s="77"/>
      <c r="F32" s="77"/>
      <c r="G32" s="16"/>
      <c r="H32" s="13"/>
      <c r="I32" s="15"/>
      <c r="J32" s="16"/>
      <c r="K32" s="15"/>
      <c r="L32" s="17"/>
      <c r="M32" s="12"/>
    </row>
    <row r="33" spans="2:14" ht="15" customHeight="1" x14ac:dyDescent="0.25">
      <c r="B33" s="92" t="s">
        <v>12</v>
      </c>
      <c r="C33" s="103"/>
      <c r="D33" s="78">
        <v>4.7023579908159564E-2</v>
      </c>
      <c r="E33" s="78">
        <v>3.2213082622766349E-2</v>
      </c>
      <c r="F33" s="78">
        <v>2.5052543785646808E-2</v>
      </c>
      <c r="G33" s="21">
        <v>2.084489216147848E-2</v>
      </c>
      <c r="H33" s="19">
        <v>1.7934320728314003E-2</v>
      </c>
      <c r="I33" s="20">
        <v>1.5956681649201509E-2</v>
      </c>
      <c r="J33" s="21">
        <v>1.4490521079148401E-2</v>
      </c>
      <c r="K33" s="22">
        <v>1.3302505125976206E-2</v>
      </c>
      <c r="L33" s="20">
        <v>1.2464934549776631E-2</v>
      </c>
      <c r="M33" s="12"/>
    </row>
    <row r="34" spans="2:14" ht="15" customHeight="1" x14ac:dyDescent="0.25">
      <c r="B34" s="94" t="s">
        <v>18</v>
      </c>
      <c r="C34" s="104"/>
      <c r="D34" s="23">
        <v>4.8260482168424275E-2</v>
      </c>
      <c r="E34" s="23">
        <v>3.3481656658599604E-2</v>
      </c>
      <c r="F34" s="23">
        <v>2.6416936605627807E-2</v>
      </c>
      <c r="G34" s="26">
        <v>2.2301244658746881E-2</v>
      </c>
      <c r="H34" s="24">
        <v>1.945116861566101E-2</v>
      </c>
      <c r="I34" s="25">
        <v>1.753390129882831E-2</v>
      </c>
      <c r="J34" s="26">
        <v>1.6154028239227521E-2</v>
      </c>
      <c r="K34" s="27">
        <v>1.5071433424990597E-2</v>
      </c>
      <c r="L34" s="25">
        <v>1.4447666181820518E-2</v>
      </c>
      <c r="M34" s="12"/>
    </row>
    <row r="35" spans="2:14" ht="15" customHeight="1" x14ac:dyDescent="0.25">
      <c r="B35" s="98" t="s">
        <v>19</v>
      </c>
      <c r="C35" s="105"/>
      <c r="D35" s="79">
        <v>4.6764601989917283E-2</v>
      </c>
      <c r="E35" s="79">
        <v>3.2337860975392665E-2</v>
      </c>
      <c r="F35" s="79">
        <v>2.5180966320201364E-2</v>
      </c>
      <c r="G35" s="36">
        <v>2.0901901408642353E-2</v>
      </c>
      <c r="H35" s="37">
        <v>1.8057004290721882E-2</v>
      </c>
      <c r="I35" s="38">
        <v>1.6021921795393562E-2</v>
      </c>
      <c r="J35" s="36">
        <v>1.4522221909619559E-2</v>
      </c>
      <c r="K35" s="39">
        <v>1.3392059315693945E-2</v>
      </c>
      <c r="L35" s="38">
        <v>1.2557535206550143E-2</v>
      </c>
      <c r="M35" s="12"/>
    </row>
    <row r="36" spans="2:14" ht="15" customHeight="1" thickBot="1" x14ac:dyDescent="0.3">
      <c r="B36" s="96" t="s">
        <v>9</v>
      </c>
      <c r="C36" s="106"/>
      <c r="D36" s="31">
        <v>4.5599654425012785E-2</v>
      </c>
      <c r="E36" s="31">
        <v>3.1150080631742967E-2</v>
      </c>
      <c r="F36" s="31">
        <v>2.3934242123422125E-2</v>
      </c>
      <c r="G36" s="34">
        <v>1.9611885322498388E-2</v>
      </c>
      <c r="H36" s="32">
        <v>1.673625611382857E-2</v>
      </c>
      <c r="I36" s="33">
        <v>1.4687314534394227E-2</v>
      </c>
      <c r="J36" s="34">
        <v>1.3155038449497725E-2</v>
      </c>
      <c r="K36" s="35">
        <v>1.1967191448111123E-2</v>
      </c>
      <c r="L36" s="33">
        <v>1.1020430003902758E-2</v>
      </c>
      <c r="M36" s="12"/>
    </row>
    <row r="37" spans="2:14" ht="12" customHeight="1" x14ac:dyDescent="0.25">
      <c r="B37" s="4"/>
      <c r="C37" s="4"/>
      <c r="D37"/>
      <c r="E37"/>
      <c r="F37" s="18"/>
      <c r="G37" s="18"/>
      <c r="H37" s="18"/>
      <c r="I37" s="18"/>
      <c r="J37" s="18"/>
      <c r="K37" s="18"/>
      <c r="L37" s="18"/>
      <c r="M37" s="12"/>
    </row>
    <row r="38" spans="2:14" ht="12" customHeight="1" x14ac:dyDescent="0.25">
      <c r="B38" s="4"/>
      <c r="C38" s="4"/>
      <c r="D38"/>
      <c r="E38"/>
      <c r="F38" s="18"/>
      <c r="G38" s="18"/>
      <c r="H38" s="18"/>
      <c r="I38" s="18"/>
      <c r="J38" s="18"/>
      <c r="K38" s="18"/>
      <c r="L38" s="18"/>
      <c r="M38" s="12"/>
    </row>
    <row r="39" spans="2:14" ht="12" customHeight="1" thickBot="1" x14ac:dyDescent="0.3">
      <c r="B39" s="4"/>
      <c r="C39" s="4"/>
      <c r="D39"/>
      <c r="E39"/>
      <c r="F39" s="18"/>
      <c r="G39" s="18"/>
      <c r="H39" s="18"/>
      <c r="I39" s="18"/>
      <c r="J39" s="18"/>
      <c r="K39" s="18"/>
      <c r="L39" s="18"/>
      <c r="M39" s="12"/>
    </row>
    <row r="40" spans="2:14" ht="12" customHeight="1" thickBot="1" x14ac:dyDescent="0.3">
      <c r="B40" s="84" t="s">
        <v>0</v>
      </c>
      <c r="C40" s="107"/>
      <c r="D40" s="76">
        <v>24</v>
      </c>
      <c r="E40" s="76">
        <v>36</v>
      </c>
      <c r="F40" s="76">
        <v>48</v>
      </c>
      <c r="G40" s="45">
        <v>60</v>
      </c>
      <c r="H40" s="9">
        <v>72</v>
      </c>
      <c r="I40" s="10">
        <v>84</v>
      </c>
      <c r="J40" s="45">
        <v>96</v>
      </c>
      <c r="K40" s="10">
        <v>108</v>
      </c>
      <c r="L40" s="11">
        <v>120</v>
      </c>
      <c r="M40" s="12"/>
      <c r="N40" s="50" t="s">
        <v>10</v>
      </c>
    </row>
    <row r="41" spans="2:14" ht="15" customHeight="1" x14ac:dyDescent="0.25">
      <c r="B41" s="86" t="s">
        <v>1</v>
      </c>
      <c r="C41" s="108"/>
      <c r="D41" s="77">
        <v>5.5E-2</v>
      </c>
      <c r="E41" s="77">
        <v>5.5E-2</v>
      </c>
      <c r="F41" s="77">
        <v>5.5E-2</v>
      </c>
      <c r="G41" s="77">
        <v>5.5E-2</v>
      </c>
      <c r="H41" s="77">
        <v>5.5E-2</v>
      </c>
      <c r="I41" s="77">
        <v>5.5E-2</v>
      </c>
      <c r="J41" s="77">
        <v>5.5E-2</v>
      </c>
      <c r="K41" s="77">
        <v>5.5E-2</v>
      </c>
      <c r="L41" s="77">
        <v>5.5E-2</v>
      </c>
      <c r="M41" s="12"/>
      <c r="N41" s="49" t="s">
        <v>39</v>
      </c>
    </row>
    <row r="42" spans="2:14" ht="15" customHeight="1" x14ac:dyDescent="0.25">
      <c r="B42" s="88" t="s">
        <v>13</v>
      </c>
      <c r="C42" s="100"/>
      <c r="D42" s="77">
        <v>0</v>
      </c>
      <c r="E42" s="77">
        <v>0</v>
      </c>
      <c r="F42" s="77">
        <v>0.02</v>
      </c>
      <c r="G42" s="13">
        <v>3.5000000000000003E-2</v>
      </c>
      <c r="H42" s="13">
        <v>3.5000000000000003E-2</v>
      </c>
      <c r="I42" s="13">
        <v>4.4999999999999998E-2</v>
      </c>
      <c r="J42" s="13">
        <v>4.4999999999999998E-2</v>
      </c>
      <c r="K42" s="13">
        <v>4.4999999999999998E-2</v>
      </c>
      <c r="L42" s="13">
        <v>4.4999999999999998E-2</v>
      </c>
      <c r="M42" s="12"/>
      <c r="N42" s="50" t="s">
        <v>14</v>
      </c>
    </row>
    <row r="43" spans="2:14" ht="15" customHeight="1" x14ac:dyDescent="0.25">
      <c r="B43" s="88" t="s">
        <v>16</v>
      </c>
      <c r="C43" s="100"/>
      <c r="D43" s="77">
        <v>1.2500000000000001E-2</v>
      </c>
      <c r="E43" s="77">
        <v>1.2500000000000001E-2</v>
      </c>
      <c r="F43" s="77">
        <v>3.2500000000000001E-2</v>
      </c>
      <c r="G43" s="16">
        <v>0.05</v>
      </c>
      <c r="H43" s="13">
        <v>0.05</v>
      </c>
      <c r="I43" s="13">
        <v>0.06</v>
      </c>
      <c r="J43" s="13">
        <v>0.06</v>
      </c>
      <c r="K43" s="13">
        <v>0.06</v>
      </c>
      <c r="L43" s="14">
        <v>0.06</v>
      </c>
      <c r="M43" s="12"/>
      <c r="N43" s="49" t="s">
        <v>39</v>
      </c>
    </row>
    <row r="44" spans="2:14" ht="15" customHeight="1" x14ac:dyDescent="0.25">
      <c r="B44" s="88" t="s">
        <v>17</v>
      </c>
      <c r="C44" s="100"/>
      <c r="D44" s="77">
        <v>0</v>
      </c>
      <c r="E44" s="77">
        <v>0</v>
      </c>
      <c r="F44" s="77">
        <v>1.2500000000000001E-2</v>
      </c>
      <c r="G44" s="16">
        <v>2.0000000000000004E-2</v>
      </c>
      <c r="H44" s="13">
        <v>1.4999999999999999E-2</v>
      </c>
      <c r="I44" s="13">
        <v>2.4999999999999994E-2</v>
      </c>
      <c r="J44" s="13">
        <v>2.4999999999999994E-2</v>
      </c>
      <c r="K44" s="13">
        <v>2.4999999999999994E-2</v>
      </c>
      <c r="L44" s="14">
        <v>2.4999999999999994E-2</v>
      </c>
      <c r="M44" s="12"/>
      <c r="N44" s="50" t="s">
        <v>15</v>
      </c>
    </row>
    <row r="45" spans="2:14" ht="13.5" customHeight="1" x14ac:dyDescent="0.25">
      <c r="B45" s="88" t="s">
        <v>8</v>
      </c>
      <c r="C45" s="100"/>
      <c r="D45" s="77">
        <v>0</v>
      </c>
      <c r="E45" s="77">
        <v>0</v>
      </c>
      <c r="F45" s="77">
        <v>0</v>
      </c>
      <c r="G45" s="16">
        <v>5.0000000000000044E-3</v>
      </c>
      <c r="H45" s="13">
        <v>0</v>
      </c>
      <c r="I45" s="13">
        <v>9.999999999999995E-3</v>
      </c>
      <c r="J45" s="13">
        <v>9.999999999999995E-3</v>
      </c>
      <c r="K45" s="13">
        <v>9.999999999999995E-3</v>
      </c>
      <c r="L45" s="14">
        <v>9.999999999999995E-3</v>
      </c>
      <c r="M45" s="12"/>
      <c r="N45" s="49">
        <v>13034</v>
      </c>
    </row>
    <row r="46" spans="2:14" ht="15" customHeight="1" x14ac:dyDescent="0.25">
      <c r="B46" s="101" t="s">
        <v>2</v>
      </c>
      <c r="C46" s="102"/>
      <c r="D46" s="77"/>
      <c r="E46" s="77"/>
      <c r="F46" s="77"/>
      <c r="G46" s="16"/>
      <c r="H46" s="13"/>
      <c r="I46" s="15"/>
      <c r="J46" s="16"/>
      <c r="K46" s="15"/>
      <c r="L46" s="17"/>
      <c r="M46" s="12"/>
    </row>
    <row r="47" spans="2:14" ht="15" customHeight="1" x14ac:dyDescent="0.25">
      <c r="B47" s="92" t="s">
        <v>12</v>
      </c>
      <c r="C47" s="103"/>
      <c r="D47" s="78">
        <v>4.7268785142486926E-2</v>
      </c>
      <c r="E47" s="78">
        <v>3.2459782794546567E-2</v>
      </c>
      <c r="F47" s="78">
        <v>2.5304661765867209E-2</v>
      </c>
      <c r="G47" s="21">
        <v>2.1103991004234605E-2</v>
      </c>
      <c r="H47" s="19">
        <v>1.8198978120971765E-2</v>
      </c>
      <c r="I47" s="20">
        <v>1.622866277239212E-2</v>
      </c>
      <c r="J47" s="21">
        <v>1.4770094188771305E-2</v>
      </c>
      <c r="K47" s="22">
        <v>1.3588543314561692E-2</v>
      </c>
      <c r="L47" s="20">
        <v>1.2760005578754573E-2</v>
      </c>
      <c r="M47" s="12"/>
    </row>
    <row r="48" spans="2:14" ht="15" customHeight="1" x14ac:dyDescent="0.25">
      <c r="B48" s="94" t="s">
        <v>18</v>
      </c>
      <c r="C48" s="104"/>
      <c r="D48" s="23">
        <v>4.851213725002318E-2</v>
      </c>
      <c r="E48" s="23">
        <v>3.3738072058078487E-2</v>
      </c>
      <c r="F48" s="23">
        <v>2.6682785245893906E-2</v>
      </c>
      <c r="G48" s="26">
        <v>2.2578445741791131E-2</v>
      </c>
      <c r="H48" s="24">
        <v>1.9738210185171925E-2</v>
      </c>
      <c r="I48" s="25">
        <v>1.7832766079990837E-2</v>
      </c>
      <c r="J48" s="26">
        <v>1.6465696251931068E-2</v>
      </c>
      <c r="K48" s="27">
        <v>1.5395508136892253E-2</v>
      </c>
      <c r="L48" s="25">
        <v>1.47896726086955E-2</v>
      </c>
      <c r="M48" s="12"/>
    </row>
    <row r="49" spans="2:14" ht="15" customHeight="1" x14ac:dyDescent="0.25">
      <c r="B49" s="98" t="s">
        <v>19</v>
      </c>
      <c r="C49" s="105"/>
      <c r="D49" s="79">
        <v>4.7008456779611282E-2</v>
      </c>
      <c r="E49" s="79">
        <v>3.258551674777118E-2</v>
      </c>
      <c r="F49" s="79">
        <v>2.5434376689342574E-2</v>
      </c>
      <c r="G49" s="36">
        <v>2.1161708867679728E-2</v>
      </c>
      <c r="H49" s="37">
        <v>1.8323472128962764E-2</v>
      </c>
      <c r="I49" s="38">
        <v>1.6295014934768277E-2</v>
      </c>
      <c r="J49" s="36">
        <v>1.4802406639742794E-2</v>
      </c>
      <c r="K49" s="39">
        <v>1.3680023150461448E-2</v>
      </c>
      <c r="L49" s="38">
        <v>1.2854798286434498E-2</v>
      </c>
      <c r="M49" s="12"/>
    </row>
    <row r="50" spans="2:14" ht="15" customHeight="1" thickBot="1" x14ac:dyDescent="0.3">
      <c r="B50" s="96" t="s">
        <v>9</v>
      </c>
      <c r="C50" s="106"/>
      <c r="D50" s="31">
        <v>4.5837434576383007E-2</v>
      </c>
      <c r="E50" s="31">
        <v>3.1388639925580546E-2</v>
      </c>
      <c r="F50" s="31">
        <v>2.4175105998719304E-2</v>
      </c>
      <c r="G50" s="34">
        <v>1.9855658077567642E-2</v>
      </c>
      <c r="H50" s="32">
        <v>1.6983233625441012E-2</v>
      </c>
      <c r="I50" s="33">
        <v>1.4937659336122991E-2</v>
      </c>
      <c r="J50" s="34">
        <v>1.3408845402777496E-2</v>
      </c>
      <c r="K50" s="35">
        <v>1.222451694671883E-2</v>
      </c>
      <c r="L50" s="33">
        <v>1.1281306593991973E-2</v>
      </c>
      <c r="M50" s="12"/>
    </row>
    <row r="51" spans="2:14" ht="12" customHeight="1" x14ac:dyDescent="0.25">
      <c r="B51" s="4"/>
      <c r="C51" s="4"/>
      <c r="D51" s="18"/>
      <c r="E51" s="18"/>
      <c r="F51" s="18"/>
      <c r="G51" s="18"/>
      <c r="H51" s="18"/>
      <c r="I51" s="18"/>
      <c r="J51" s="18"/>
      <c r="K51" s="18"/>
      <c r="L51" s="18"/>
      <c r="M51" s="12"/>
    </row>
    <row r="52" spans="2:14" ht="12" customHeight="1" x14ac:dyDescent="0.25">
      <c r="B52" s="4"/>
      <c r="C52" s="4"/>
      <c r="D52" s="18"/>
      <c r="E52" s="18"/>
      <c r="F52" s="18"/>
      <c r="G52" s="18"/>
      <c r="H52" s="18"/>
      <c r="I52" s="18"/>
      <c r="J52" s="18"/>
      <c r="K52" s="18"/>
      <c r="L52" s="18"/>
      <c r="M52" s="12"/>
    </row>
    <row r="53" spans="2:14" ht="12" customHeight="1" thickBot="1" x14ac:dyDescent="0.3">
      <c r="B53" s="4"/>
      <c r="C53" s="4"/>
      <c r="D53" s="18"/>
      <c r="E53" s="18"/>
      <c r="F53" s="18"/>
      <c r="G53" s="18"/>
      <c r="H53" s="18"/>
      <c r="I53" s="18"/>
      <c r="J53" s="18"/>
      <c r="K53" s="18"/>
      <c r="L53" s="18"/>
      <c r="M53" s="12"/>
    </row>
    <row r="54" spans="2:14" ht="12" customHeight="1" thickBot="1" x14ac:dyDescent="0.3">
      <c r="B54" s="84" t="s">
        <v>0</v>
      </c>
      <c r="C54" s="107"/>
      <c r="D54" s="10">
        <v>24</v>
      </c>
      <c r="E54" s="45">
        <v>36</v>
      </c>
      <c r="F54" s="45">
        <v>48</v>
      </c>
      <c r="G54" s="45">
        <v>60</v>
      </c>
      <c r="H54" s="9">
        <v>72</v>
      </c>
      <c r="I54" s="10">
        <v>84</v>
      </c>
      <c r="J54" s="45">
        <v>96</v>
      </c>
      <c r="K54" s="10">
        <v>108</v>
      </c>
      <c r="L54" s="11">
        <v>120</v>
      </c>
      <c r="M54" s="12"/>
      <c r="N54" s="50" t="s">
        <v>10</v>
      </c>
    </row>
    <row r="55" spans="2:14" ht="15" customHeight="1" x14ac:dyDescent="0.25">
      <c r="B55" s="86" t="s">
        <v>1</v>
      </c>
      <c r="C55" s="108"/>
      <c r="D55" s="13">
        <v>5.9900000000000002E-2</v>
      </c>
      <c r="E55" s="13">
        <v>5.9900000000000002E-2</v>
      </c>
      <c r="F55" s="13">
        <v>5.9900000000000002E-2</v>
      </c>
      <c r="G55" s="13">
        <v>5.9900000000000002E-2</v>
      </c>
      <c r="H55" s="13">
        <v>5.9900000000000002E-2</v>
      </c>
      <c r="I55" s="13">
        <v>5.9900000000000002E-2</v>
      </c>
      <c r="J55" s="13">
        <v>5.9900000000000002E-2</v>
      </c>
      <c r="K55" s="13">
        <v>5.9900000000000002E-2</v>
      </c>
      <c r="L55" s="13">
        <v>5.9900000000000002E-2</v>
      </c>
      <c r="M55" s="12"/>
      <c r="N55" s="49" t="s">
        <v>40</v>
      </c>
    </row>
    <row r="56" spans="2:14" ht="15" customHeight="1" x14ac:dyDescent="0.25">
      <c r="B56" s="88" t="s">
        <v>13</v>
      </c>
      <c r="C56" s="100"/>
      <c r="D56" s="13">
        <v>5.0000000000000001E-3</v>
      </c>
      <c r="E56" s="13">
        <v>2.5000000000000001E-2</v>
      </c>
      <c r="F56" s="13">
        <v>0.04</v>
      </c>
      <c r="G56" s="13">
        <v>0.05</v>
      </c>
      <c r="H56" s="13">
        <v>0.05</v>
      </c>
      <c r="I56" s="13">
        <v>0.06</v>
      </c>
      <c r="J56" s="13">
        <v>0.06</v>
      </c>
      <c r="K56" s="13">
        <v>0.06</v>
      </c>
      <c r="L56" s="13">
        <v>0.06</v>
      </c>
      <c r="M56" s="12"/>
      <c r="N56" s="50" t="s">
        <v>14</v>
      </c>
    </row>
    <row r="57" spans="2:14" ht="15" customHeight="1" x14ac:dyDescent="0.25">
      <c r="B57" s="88" t="s">
        <v>16</v>
      </c>
      <c r="C57" s="100"/>
      <c r="D57" s="13">
        <v>1.7500000000000002E-2</v>
      </c>
      <c r="E57" s="16">
        <v>3.7500000000000006E-2</v>
      </c>
      <c r="F57" s="16">
        <v>5.2500000000000005E-2</v>
      </c>
      <c r="G57" s="16">
        <v>6.5000000000000002E-2</v>
      </c>
      <c r="H57" s="13">
        <v>6.5000000000000002E-2</v>
      </c>
      <c r="I57" s="13">
        <v>7.4999999999999997E-2</v>
      </c>
      <c r="J57" s="13">
        <v>7.4999999999999997E-2</v>
      </c>
      <c r="K57" s="13">
        <v>7.4999999999999997E-2</v>
      </c>
      <c r="L57" s="14">
        <v>7.4999999999999997E-2</v>
      </c>
      <c r="M57" s="12"/>
      <c r="N57" s="49" t="s">
        <v>40</v>
      </c>
    </row>
    <row r="58" spans="2:14" ht="15" customHeight="1" x14ac:dyDescent="0.25">
      <c r="B58" s="88" t="s">
        <v>17</v>
      </c>
      <c r="C58" s="100"/>
      <c r="D58" s="13">
        <v>0</v>
      </c>
      <c r="E58" s="16">
        <v>1.7500000000000002E-2</v>
      </c>
      <c r="F58" s="16">
        <v>3.2500000000000001E-2</v>
      </c>
      <c r="G58" s="16">
        <v>3.5000000000000003E-2</v>
      </c>
      <c r="H58" s="13">
        <v>0.03</v>
      </c>
      <c r="I58" s="13">
        <v>3.9999999999999994E-2</v>
      </c>
      <c r="J58" s="13">
        <v>3.9999999999999994E-2</v>
      </c>
      <c r="K58" s="13">
        <v>3.9999999999999994E-2</v>
      </c>
      <c r="L58" s="14">
        <v>3.9999999999999994E-2</v>
      </c>
      <c r="M58" s="12"/>
      <c r="N58" s="50" t="s">
        <v>15</v>
      </c>
    </row>
    <row r="59" spans="2:14" ht="13.5" customHeight="1" x14ac:dyDescent="0.25">
      <c r="B59" s="88" t="s">
        <v>8</v>
      </c>
      <c r="C59" s="100"/>
      <c r="D59" s="13">
        <v>0</v>
      </c>
      <c r="E59" s="16">
        <v>5.000000000000001E-3</v>
      </c>
      <c r="F59" s="16">
        <v>0.02</v>
      </c>
      <c r="G59" s="16">
        <v>2.0000000000000004E-2</v>
      </c>
      <c r="H59" s="13">
        <v>1.4999999999999999E-2</v>
      </c>
      <c r="I59" s="13">
        <v>2.4999999999999994E-2</v>
      </c>
      <c r="J59" s="13">
        <v>2.4999999999999994E-2</v>
      </c>
      <c r="K59" s="13">
        <v>2.4999999999999994E-2</v>
      </c>
      <c r="L59" s="14">
        <v>2.4999999999999994E-2</v>
      </c>
      <c r="M59" s="12"/>
      <c r="N59" s="49">
        <v>13035</v>
      </c>
    </row>
    <row r="60" spans="2:14" ht="15" customHeight="1" x14ac:dyDescent="0.25">
      <c r="B60" s="101" t="s">
        <v>2</v>
      </c>
      <c r="C60" s="102"/>
      <c r="D60" s="15"/>
      <c r="E60" s="16"/>
      <c r="F60" s="16"/>
      <c r="G60" s="16"/>
      <c r="H60" s="13"/>
      <c r="I60" s="15"/>
      <c r="J60" s="16"/>
      <c r="K60" s="15"/>
      <c r="L60" s="17"/>
      <c r="M60" s="12"/>
    </row>
    <row r="61" spans="2:14" ht="15" customHeight="1" x14ac:dyDescent="0.25">
      <c r="B61" s="92" t="s">
        <v>12</v>
      </c>
      <c r="C61" s="103"/>
      <c r="D61" s="20">
        <v>4.7505096905670098E-2</v>
      </c>
      <c r="E61" s="21">
        <v>3.269789454204456E-2</v>
      </c>
      <c r="F61" s="21">
        <v>2.5548355945355573E-2</v>
      </c>
      <c r="G61" s="21">
        <v>2.1354781569576608E-2</v>
      </c>
      <c r="H61" s="19">
        <v>1.8455490772112122E-2</v>
      </c>
      <c r="I61" s="20">
        <v>1.6492610223433242E-2</v>
      </c>
      <c r="J61" s="21">
        <v>1.5041740144491736E-2</v>
      </c>
      <c r="K61" s="22">
        <v>1.3866794155258674E-2</v>
      </c>
      <c r="L61" s="20">
        <v>1.3047361037860802E-2</v>
      </c>
      <c r="M61" s="12"/>
    </row>
    <row r="62" spans="2:14" ht="15" customHeight="1" x14ac:dyDescent="0.25">
      <c r="B62" s="94" t="s">
        <v>18</v>
      </c>
      <c r="C62" s="104"/>
      <c r="D62" s="25">
        <v>4.8754664927744946E-2</v>
      </c>
      <c r="E62" s="26">
        <v>3.398556081503689E-2</v>
      </c>
      <c r="F62" s="26">
        <v>2.6939751314720536E-2</v>
      </c>
      <c r="G62" s="26">
        <v>2.2846758080011492E-2</v>
      </c>
      <c r="H62" s="24">
        <v>2.0016418147712933E-2</v>
      </c>
      <c r="I62" s="25">
        <v>1.8122803110018564E-2</v>
      </c>
      <c r="J62" s="26">
        <v>1.6768527076013322E-2</v>
      </c>
      <c r="K62" s="27">
        <v>1.5710759962115996E-2</v>
      </c>
      <c r="L62" s="25">
        <v>1.5122736190546793E-2</v>
      </c>
      <c r="M62" s="12"/>
    </row>
    <row r="63" spans="2:14" ht="15" customHeight="1" x14ac:dyDescent="0.25">
      <c r="B63" s="98" t="s">
        <v>19</v>
      </c>
      <c r="C63" s="105"/>
      <c r="D63" s="38">
        <v>4.724346707811216E-2</v>
      </c>
      <c r="E63" s="36">
        <v>3.2824550828345511E-2</v>
      </c>
      <c r="F63" s="36">
        <v>2.5679320076274856E-2</v>
      </c>
      <c r="G63" s="36">
        <v>2.1413185326775233E-2</v>
      </c>
      <c r="H63" s="37">
        <v>1.8581739509837318E-2</v>
      </c>
      <c r="I63" s="38">
        <v>1.6560041555693933E-2</v>
      </c>
      <c r="J63" s="36">
        <v>1.507464687377409E-2</v>
      </c>
      <c r="K63" s="39">
        <v>1.3960147211904516E-2</v>
      </c>
      <c r="L63" s="38">
        <v>1.3144288478309231E-2</v>
      </c>
      <c r="M63" s="12"/>
    </row>
    <row r="64" spans="2:14" ht="15" customHeight="1" thickBot="1" x14ac:dyDescent="0.3">
      <c r="B64" s="96" t="s">
        <v>9</v>
      </c>
      <c r="C64" s="106"/>
      <c r="D64" s="33">
        <v>4.6066590560652251E-2</v>
      </c>
      <c r="E64" s="34">
        <v>3.161889420520933E-2</v>
      </c>
      <c r="F64" s="34">
        <v>2.4407922096990525E-2</v>
      </c>
      <c r="G64" s="34">
        <v>2.009161400237407E-2</v>
      </c>
      <c r="H64" s="32">
        <v>1.7222610487880215E-2</v>
      </c>
      <c r="I64" s="33">
        <v>1.5180609550911951E-2</v>
      </c>
      <c r="J64" s="34">
        <v>1.3655455788465769E-2</v>
      </c>
      <c r="K64" s="35">
        <v>1.2474836796227198E-2</v>
      </c>
      <c r="L64" s="33">
        <v>1.1535361736493804E-2</v>
      </c>
      <c r="M64" s="12"/>
    </row>
    <row r="65" spans="2:14" ht="12" customHeight="1" x14ac:dyDescent="0.25">
      <c r="B65" s="4"/>
      <c r="C65" s="4"/>
      <c r="D65" s="18"/>
      <c r="E65" s="18"/>
      <c r="F65" s="18"/>
      <c r="G65" s="18"/>
      <c r="H65" s="18"/>
      <c r="I65" s="18"/>
      <c r="J65" s="18"/>
      <c r="K65" s="18"/>
      <c r="L65" s="18"/>
      <c r="M65" s="12"/>
    </row>
    <row r="66" spans="2:14" ht="12" customHeight="1" x14ac:dyDescent="0.25">
      <c r="B66" s="4"/>
      <c r="C66" s="4"/>
      <c r="D66" s="18"/>
      <c r="E66" s="18"/>
      <c r="F66" s="18"/>
      <c r="G66" s="18"/>
      <c r="H66" s="18"/>
      <c r="I66" s="18"/>
      <c r="J66" s="18"/>
      <c r="K66" s="18"/>
      <c r="L66" s="18"/>
      <c r="M66" s="12"/>
    </row>
    <row r="67" spans="2:14" ht="12" customHeight="1" thickBot="1" x14ac:dyDescent="0.3">
      <c r="B67" s="4"/>
      <c r="C67" s="4"/>
      <c r="D67" s="18"/>
      <c r="E67" s="18"/>
      <c r="F67" s="18"/>
      <c r="G67" s="18"/>
      <c r="H67" s="18"/>
      <c r="I67" s="18"/>
      <c r="J67" s="18"/>
      <c r="K67" s="18"/>
      <c r="L67" s="18"/>
      <c r="M67" s="12"/>
    </row>
    <row r="68" spans="2:14" ht="12" customHeight="1" thickBot="1" x14ac:dyDescent="0.3">
      <c r="B68" s="84" t="s">
        <v>0</v>
      </c>
      <c r="C68" s="107"/>
      <c r="D68" s="10">
        <v>24</v>
      </c>
      <c r="E68" s="45">
        <v>36</v>
      </c>
      <c r="F68" s="45">
        <v>48</v>
      </c>
      <c r="G68" s="45">
        <v>60</v>
      </c>
      <c r="H68" s="9">
        <v>72</v>
      </c>
      <c r="I68" s="10">
        <v>84</v>
      </c>
      <c r="J68" s="45">
        <v>96</v>
      </c>
      <c r="K68" s="10">
        <v>108</v>
      </c>
      <c r="L68" s="11">
        <v>120</v>
      </c>
      <c r="M68" s="12"/>
      <c r="N68" s="50" t="s">
        <v>10</v>
      </c>
    </row>
    <row r="69" spans="2:14" ht="15" customHeight="1" x14ac:dyDescent="0.25">
      <c r="B69" s="86" t="s">
        <v>1</v>
      </c>
      <c r="C69" s="108"/>
      <c r="D69" s="13">
        <v>6.5000000000000002E-2</v>
      </c>
      <c r="E69" s="13">
        <v>6.5000000000000002E-2</v>
      </c>
      <c r="F69" s="13">
        <v>6.5000000000000002E-2</v>
      </c>
      <c r="G69" s="13">
        <v>6.5000000000000002E-2</v>
      </c>
      <c r="H69" s="13">
        <v>6.5000000000000002E-2</v>
      </c>
      <c r="I69" s="13">
        <v>6.5000000000000002E-2</v>
      </c>
      <c r="J69" s="13">
        <v>6.5000000000000002E-2</v>
      </c>
      <c r="K69" s="13">
        <v>6.5000000000000002E-2</v>
      </c>
      <c r="L69" s="13">
        <v>6.5000000000000002E-2</v>
      </c>
      <c r="M69" s="12"/>
      <c r="N69" s="49" t="s">
        <v>41</v>
      </c>
    </row>
    <row r="70" spans="2:14" ht="15" customHeight="1" x14ac:dyDescent="0.25">
      <c r="B70" s="88" t="s">
        <v>13</v>
      </c>
      <c r="C70" s="100"/>
      <c r="D70" s="13">
        <v>0.02</v>
      </c>
      <c r="E70" s="13">
        <v>0.04</v>
      </c>
      <c r="F70" s="13">
        <v>0.05</v>
      </c>
      <c r="G70" s="13">
        <v>6.25E-2</v>
      </c>
      <c r="H70" s="13">
        <v>6.25E-2</v>
      </c>
      <c r="I70" s="13">
        <v>7.4999999999999997E-2</v>
      </c>
      <c r="J70" s="13">
        <v>7.4999999999999997E-2</v>
      </c>
      <c r="K70" s="13">
        <v>7.4999999999999997E-2</v>
      </c>
      <c r="L70" s="13">
        <v>7.4999999999999997E-2</v>
      </c>
      <c r="M70" s="12"/>
      <c r="N70" s="50" t="s">
        <v>14</v>
      </c>
    </row>
    <row r="71" spans="2:14" ht="15" customHeight="1" x14ac:dyDescent="0.25">
      <c r="B71" s="88" t="s">
        <v>16</v>
      </c>
      <c r="C71" s="100"/>
      <c r="D71" s="13">
        <v>3.2500000000000001E-2</v>
      </c>
      <c r="E71" s="16">
        <v>5.2500000000000005E-2</v>
      </c>
      <c r="F71" s="16">
        <v>6.25E-2</v>
      </c>
      <c r="G71" s="16">
        <v>7.7499999999999999E-2</v>
      </c>
      <c r="H71" s="13">
        <v>7.7499999999999999E-2</v>
      </c>
      <c r="I71" s="13">
        <v>0.09</v>
      </c>
      <c r="J71" s="13">
        <v>0.09</v>
      </c>
      <c r="K71" s="13">
        <v>0.09</v>
      </c>
      <c r="L71" s="14">
        <v>0.09</v>
      </c>
      <c r="M71" s="12"/>
      <c r="N71" s="49" t="s">
        <v>41</v>
      </c>
    </row>
    <row r="72" spans="2:14" ht="15" customHeight="1" x14ac:dyDescent="0.25">
      <c r="B72" s="88" t="s">
        <v>17</v>
      </c>
      <c r="C72" s="100"/>
      <c r="D72" s="13">
        <v>1.2500000000000001E-2</v>
      </c>
      <c r="E72" s="16">
        <v>3.2500000000000001E-2</v>
      </c>
      <c r="F72" s="16">
        <v>4.2500000000000003E-2</v>
      </c>
      <c r="G72" s="16">
        <v>4.7500000000000001E-2</v>
      </c>
      <c r="H72" s="13">
        <v>4.2499999999999996E-2</v>
      </c>
      <c r="I72" s="13">
        <v>5.4999999999999993E-2</v>
      </c>
      <c r="J72" s="13">
        <v>5.4999999999999993E-2</v>
      </c>
      <c r="K72" s="13">
        <v>5.4999999999999993E-2</v>
      </c>
      <c r="L72" s="14">
        <v>5.4999999999999993E-2</v>
      </c>
      <c r="M72" s="12"/>
      <c r="N72" s="50" t="s">
        <v>15</v>
      </c>
    </row>
    <row r="73" spans="2:14" ht="13.5" customHeight="1" x14ac:dyDescent="0.25">
      <c r="B73" s="88" t="s">
        <v>8</v>
      </c>
      <c r="C73" s="100"/>
      <c r="D73" s="13">
        <v>0</v>
      </c>
      <c r="E73" s="16">
        <v>0.02</v>
      </c>
      <c r="F73" s="16">
        <v>3.0000000000000002E-2</v>
      </c>
      <c r="G73" s="16">
        <v>3.2500000000000001E-2</v>
      </c>
      <c r="H73" s="13">
        <v>2.7499999999999997E-2</v>
      </c>
      <c r="I73" s="13">
        <v>3.9999999999999994E-2</v>
      </c>
      <c r="J73" s="13">
        <v>3.9999999999999994E-2</v>
      </c>
      <c r="K73" s="13">
        <v>3.9999999999999994E-2</v>
      </c>
      <c r="L73" s="14">
        <v>3.9999999999999994E-2</v>
      </c>
      <c r="M73" s="12"/>
      <c r="N73" s="49">
        <v>13036</v>
      </c>
    </row>
    <row r="74" spans="2:14" ht="15" customHeight="1" x14ac:dyDescent="0.25">
      <c r="B74" s="101" t="s">
        <v>2</v>
      </c>
      <c r="C74" s="102"/>
      <c r="D74" s="15"/>
      <c r="E74" s="16"/>
      <c r="F74" s="16"/>
      <c r="G74" s="16"/>
      <c r="H74" s="13"/>
      <c r="I74" s="15"/>
      <c r="J74" s="16"/>
      <c r="K74" s="15"/>
      <c r="L74" s="17"/>
      <c r="M74" s="12"/>
    </row>
    <row r="75" spans="2:14" ht="15" customHeight="1" x14ac:dyDescent="0.25">
      <c r="B75" s="92" t="s">
        <v>12</v>
      </c>
      <c r="C75" s="103"/>
      <c r="D75" s="20">
        <v>4.7751805310766275E-2</v>
      </c>
      <c r="E75" s="21">
        <v>3.2946854268115625E-2</v>
      </c>
      <c r="F75" s="21">
        <v>2.580351737722696E-2</v>
      </c>
      <c r="G75" s="21">
        <v>2.1617732590406044E-2</v>
      </c>
      <c r="H75" s="19">
        <v>1.8724792247379982E-2</v>
      </c>
      <c r="I75" s="20">
        <v>1.6770061349681994E-2</v>
      </c>
      <c r="J75" s="21">
        <v>1.5327620609847601E-2</v>
      </c>
      <c r="K75" s="22">
        <v>1.4159953298760061E-2</v>
      </c>
      <c r="L75" s="20">
        <v>1.3350433185513176E-2</v>
      </c>
      <c r="M75" s="12"/>
    </row>
    <row r="76" spans="2:14" ht="15" customHeight="1" x14ac:dyDescent="0.25">
      <c r="B76" s="94" t="s">
        <v>18</v>
      </c>
      <c r="C76" s="104"/>
      <c r="D76" s="25">
        <v>4.9007862719325224E-2</v>
      </c>
      <c r="E76" s="26">
        <v>3.4244324751656834E-2</v>
      </c>
      <c r="F76" s="26">
        <v>2.7208809156815179E-2</v>
      </c>
      <c r="G76" s="26">
        <v>2.3128080478005061E-2</v>
      </c>
      <c r="H76" s="24">
        <v>2.0308496586770374E-2</v>
      </c>
      <c r="I76" s="25">
        <v>1.8427678570333197E-2</v>
      </c>
      <c r="J76" s="26">
        <v>1.7087226526859681E-2</v>
      </c>
      <c r="K76" s="27">
        <v>1.60429025527308E-2</v>
      </c>
      <c r="L76" s="25">
        <v>1.5474016431995585E-2</v>
      </c>
      <c r="M76" s="12"/>
    </row>
    <row r="77" spans="2:14" ht="15" customHeight="1" x14ac:dyDescent="0.25">
      <c r="B77" s="98" t="s">
        <v>19</v>
      </c>
      <c r="C77" s="105"/>
      <c r="D77" s="38">
        <v>4.7488816760004167E-2</v>
      </c>
      <c r="E77" s="36">
        <v>3.3074474907466962E-2</v>
      </c>
      <c r="F77" s="36">
        <v>2.5935789498188366E-2</v>
      </c>
      <c r="G77" s="36">
        <v>2.1676855499309665E-2</v>
      </c>
      <c r="H77" s="37">
        <v>1.8852883199530136E-2</v>
      </c>
      <c r="I77" s="38">
        <v>1.6838627062663914E-2</v>
      </c>
      <c r="J77" s="36">
        <v>1.5361152758196515E-2</v>
      </c>
      <c r="K77" s="39">
        <v>1.4255279940779936E-2</v>
      </c>
      <c r="L77" s="38">
        <v>1.3449612116317235E-2</v>
      </c>
      <c r="M77" s="12"/>
    </row>
    <row r="78" spans="2:14" ht="15" customHeight="1" thickBot="1" x14ac:dyDescent="0.3">
      <c r="B78" s="96" t="s">
        <v>9</v>
      </c>
      <c r="C78" s="106"/>
      <c r="D78" s="33">
        <v>4.630582836513468E-2</v>
      </c>
      <c r="E78" s="34">
        <v>3.1859638490131924E-2</v>
      </c>
      <c r="F78" s="34">
        <v>2.4651693569589159E-2</v>
      </c>
      <c r="G78" s="34">
        <v>2.0339011073368319E-2</v>
      </c>
      <c r="H78" s="32">
        <v>1.7473921843921658E-2</v>
      </c>
      <c r="I78" s="33">
        <v>1.5435989212468417E-2</v>
      </c>
      <c r="J78" s="34">
        <v>1.3914988795814166E-2</v>
      </c>
      <c r="K78" s="35">
        <v>1.2738568443899683E-2</v>
      </c>
      <c r="L78" s="33">
        <v>1.1803312232021704E-2</v>
      </c>
      <c r="M78" s="12"/>
    </row>
    <row r="79" spans="2:14" ht="15" customHeight="1" x14ac:dyDescent="0.25">
      <c r="B79" s="4"/>
      <c r="C79" s="4"/>
      <c r="D79" s="18"/>
      <c r="E79" s="18"/>
      <c r="F79" s="18"/>
      <c r="G79" s="18"/>
      <c r="H79" s="18"/>
      <c r="I79" s="18"/>
      <c r="J79" s="18"/>
      <c r="K79" s="18"/>
      <c r="L79" s="18"/>
      <c r="M79" s="12"/>
    </row>
    <row r="80" spans="2:14" ht="15" customHeight="1" x14ac:dyDescent="0.25">
      <c r="B80" s="4"/>
      <c r="C80" s="4"/>
      <c r="D80" s="18"/>
      <c r="E80" s="18"/>
      <c r="F80" s="18"/>
      <c r="G80" s="18"/>
      <c r="H80" s="18"/>
      <c r="I80" s="18"/>
      <c r="J80" s="18"/>
      <c r="K80" s="18"/>
      <c r="L80" s="18"/>
      <c r="M80" s="12"/>
    </row>
    <row r="81" spans="2:14" ht="15" customHeight="1" thickBot="1" x14ac:dyDescent="0.3">
      <c r="B81" s="4"/>
      <c r="C81" s="4"/>
      <c r="D81" s="18"/>
      <c r="E81" s="18"/>
      <c r="F81" s="18"/>
      <c r="G81" s="18"/>
      <c r="H81" s="18"/>
      <c r="I81" s="18"/>
      <c r="J81" s="18"/>
      <c r="K81" s="18"/>
      <c r="L81" s="18"/>
      <c r="M81" s="12"/>
    </row>
    <row r="82" spans="2:14" ht="16" thickBot="1" x14ac:dyDescent="0.3">
      <c r="B82" s="84" t="s">
        <v>0</v>
      </c>
      <c r="C82" s="85"/>
      <c r="D82" s="45">
        <v>24</v>
      </c>
      <c r="E82" s="45">
        <v>36</v>
      </c>
      <c r="F82" s="9">
        <v>48</v>
      </c>
      <c r="G82" s="9">
        <v>60</v>
      </c>
      <c r="H82" s="9">
        <v>72</v>
      </c>
      <c r="I82" s="10">
        <v>84</v>
      </c>
      <c r="J82" s="45">
        <v>96</v>
      </c>
      <c r="K82" s="10">
        <v>108</v>
      </c>
      <c r="L82" s="11">
        <v>120</v>
      </c>
      <c r="N82" s="50" t="s">
        <v>10</v>
      </c>
    </row>
    <row r="83" spans="2:14" ht="15.5" x14ac:dyDescent="0.25">
      <c r="B83" s="86" t="s">
        <v>1</v>
      </c>
      <c r="C83" s="87"/>
      <c r="D83" s="13">
        <v>6.9900000000000004E-2</v>
      </c>
      <c r="E83" s="13">
        <v>6.9900000000000004E-2</v>
      </c>
      <c r="F83" s="13">
        <v>6.9900000000000004E-2</v>
      </c>
      <c r="G83" s="13">
        <v>6.9900000000000004E-2</v>
      </c>
      <c r="H83" s="13">
        <v>6.9900000000000004E-2</v>
      </c>
      <c r="I83" s="13">
        <v>6.9900000000000004E-2</v>
      </c>
      <c r="J83" s="13">
        <v>6.9900000000000004E-2</v>
      </c>
      <c r="K83" s="13">
        <v>6.9900000000000004E-2</v>
      </c>
      <c r="L83" s="13">
        <v>6.9900000000000004E-2</v>
      </c>
      <c r="N83" s="49" t="s">
        <v>42</v>
      </c>
    </row>
    <row r="84" spans="2:14" ht="15.5" x14ac:dyDescent="0.25">
      <c r="B84" s="88" t="s">
        <v>13</v>
      </c>
      <c r="C84" s="89"/>
      <c r="D84" s="13">
        <v>0.04</v>
      </c>
      <c r="E84" s="13">
        <v>0.05</v>
      </c>
      <c r="F84" s="13">
        <v>5.5E-2</v>
      </c>
      <c r="G84" s="13">
        <v>8.5000000000000006E-2</v>
      </c>
      <c r="H84" s="13">
        <v>8.5000000000000006E-2</v>
      </c>
      <c r="I84" s="13">
        <v>9.5000000000000001E-2</v>
      </c>
      <c r="J84" s="13">
        <v>9.5000000000000001E-2</v>
      </c>
      <c r="K84" s="13">
        <v>9.5000000000000001E-2</v>
      </c>
      <c r="L84" s="13">
        <v>9.5000000000000001E-2</v>
      </c>
      <c r="N84" s="50" t="s">
        <v>14</v>
      </c>
    </row>
    <row r="85" spans="2:14" ht="15.5" x14ac:dyDescent="0.25">
      <c r="B85" s="88" t="s">
        <v>16</v>
      </c>
      <c r="C85" s="89"/>
      <c r="D85" s="13">
        <v>5.2500000000000005E-2</v>
      </c>
      <c r="E85" s="13">
        <v>6.25E-2</v>
      </c>
      <c r="F85" s="13">
        <v>6.7500000000000004E-2</v>
      </c>
      <c r="G85" s="13">
        <v>0.1</v>
      </c>
      <c r="H85" s="13">
        <v>0.1</v>
      </c>
      <c r="I85" s="13">
        <v>0.11</v>
      </c>
      <c r="J85" s="13">
        <v>0.11</v>
      </c>
      <c r="K85" s="13">
        <v>0.11</v>
      </c>
      <c r="L85" s="14">
        <v>0.11</v>
      </c>
      <c r="N85" s="49" t="s">
        <v>42</v>
      </c>
    </row>
    <row r="86" spans="2:14" ht="15.5" x14ac:dyDescent="0.25">
      <c r="B86" s="88" t="s">
        <v>17</v>
      </c>
      <c r="C86" s="89"/>
      <c r="D86" s="13">
        <v>3.2500000000000001E-2</v>
      </c>
      <c r="E86" s="13">
        <v>4.2500000000000003E-2</v>
      </c>
      <c r="F86" s="13">
        <v>4.7500000000000001E-2</v>
      </c>
      <c r="G86" s="13">
        <v>7.0000000000000007E-2</v>
      </c>
      <c r="H86" s="13">
        <v>6.5000000000000002E-2</v>
      </c>
      <c r="I86" s="13">
        <v>7.4999999999999997E-2</v>
      </c>
      <c r="J86" s="13">
        <v>7.4999999999999997E-2</v>
      </c>
      <c r="K86" s="13">
        <v>7.4999999999999997E-2</v>
      </c>
      <c r="L86" s="14">
        <v>7.4999999999999997E-2</v>
      </c>
      <c r="N86" s="50" t="s">
        <v>15</v>
      </c>
    </row>
    <row r="87" spans="2:14" ht="15.5" x14ac:dyDescent="0.25">
      <c r="B87" s="88" t="s">
        <v>8</v>
      </c>
      <c r="C87" s="89"/>
      <c r="D87" s="13">
        <v>0.02</v>
      </c>
      <c r="E87" s="13">
        <v>3.0000000000000002E-2</v>
      </c>
      <c r="F87" s="13">
        <v>3.5000000000000003E-2</v>
      </c>
      <c r="G87" s="13">
        <v>5.5000000000000007E-2</v>
      </c>
      <c r="H87" s="13">
        <v>0.05</v>
      </c>
      <c r="I87" s="13">
        <v>0.06</v>
      </c>
      <c r="J87" s="13">
        <v>0.06</v>
      </c>
      <c r="K87" s="13">
        <v>0.06</v>
      </c>
      <c r="L87" s="14">
        <v>0.06</v>
      </c>
      <c r="N87" s="49">
        <v>13037</v>
      </c>
    </row>
    <row r="88" spans="2:14" ht="15.5" x14ac:dyDescent="0.25">
      <c r="B88" s="90" t="s">
        <v>2</v>
      </c>
      <c r="C88" s="91"/>
      <c r="D88" s="15"/>
      <c r="E88" s="15"/>
      <c r="F88" s="13"/>
      <c r="G88" s="13"/>
      <c r="H88" s="13"/>
      <c r="I88" s="15"/>
      <c r="J88" s="16"/>
      <c r="K88" s="15"/>
      <c r="L88" s="17"/>
    </row>
    <row r="89" spans="2:14" ht="15.5" x14ac:dyDescent="0.25">
      <c r="B89" s="92" t="s">
        <v>12</v>
      </c>
      <c r="C89" s="93"/>
      <c r="D89" s="19">
        <v>4.7989560055833637E-2</v>
      </c>
      <c r="E89" s="19">
        <v>3.3187134450008628E-2</v>
      </c>
      <c r="F89" s="19">
        <v>2.6050131062873582E-2</v>
      </c>
      <c r="G89" s="19">
        <v>2.1872216480621851E-2</v>
      </c>
      <c r="H89" s="19">
        <v>1.8985754571963786E-2</v>
      </c>
      <c r="I89" s="20">
        <v>1.7039245793043525E-2</v>
      </c>
      <c r="J89" s="21">
        <v>1.5605299897988763E-2</v>
      </c>
      <c r="K89" s="22">
        <v>1.4445008909310742E-2</v>
      </c>
      <c r="L89" s="20">
        <v>1.3645425969562532E-2</v>
      </c>
    </row>
    <row r="90" spans="2:14" ht="15.5" x14ac:dyDescent="0.25">
      <c r="B90" s="94" t="s">
        <v>18</v>
      </c>
      <c r="C90" s="95"/>
      <c r="D90" s="23">
        <v>4.9251871334942993E-2</v>
      </c>
      <c r="E90" s="24">
        <v>3.4494067337494355E-2</v>
      </c>
      <c r="F90" s="24">
        <v>2.7468853731751296E-2</v>
      </c>
      <c r="G90" s="24">
        <v>2.3400344179512735E-2</v>
      </c>
      <c r="H90" s="24">
        <v>2.0591530566964597E-2</v>
      </c>
      <c r="I90" s="25">
        <v>1.8723470237099783E-2</v>
      </c>
      <c r="J90" s="26">
        <v>1.7396783307984387E-2</v>
      </c>
      <c r="K90" s="27">
        <v>1.6365864026238925E-2</v>
      </c>
      <c r="L90" s="25">
        <v>1.5815932167932388E-2</v>
      </c>
    </row>
    <row r="91" spans="2:14" ht="15.5" x14ac:dyDescent="0.25">
      <c r="B91" s="98" t="s">
        <v>19</v>
      </c>
      <c r="C91" s="99"/>
      <c r="D91" s="36">
        <v>4.7725262093303002E-2</v>
      </c>
      <c r="E91" s="37">
        <v>3.3315685821932707E-2</v>
      </c>
      <c r="F91" s="37">
        <v>2.6183667357039812E-2</v>
      </c>
      <c r="G91" s="37">
        <v>2.1932035384250904E-2</v>
      </c>
      <c r="H91" s="37">
        <v>1.9115630692792433E-2</v>
      </c>
      <c r="I91" s="38">
        <v>1.7108912087764404E-2</v>
      </c>
      <c r="J91" s="36">
        <v>1.5639439523735525E-2</v>
      </c>
      <c r="K91" s="39">
        <v>1.4542254582669872E-2</v>
      </c>
      <c r="L91" s="38">
        <v>1.3746796369999851E-2</v>
      </c>
    </row>
    <row r="92" spans="2:14" ht="16" thickBot="1" x14ac:dyDescent="0.3">
      <c r="B92" s="96" t="s">
        <v>9</v>
      </c>
      <c r="C92" s="97"/>
      <c r="D92" s="31">
        <v>4.6536383636216823E-2</v>
      </c>
      <c r="E92" s="32">
        <v>3.2091989647822346E-2</v>
      </c>
      <c r="F92" s="32">
        <v>2.4887298852378736E-2</v>
      </c>
      <c r="G92" s="32">
        <v>2.0578441857306794E-2</v>
      </c>
      <c r="H92" s="32">
        <v>1.7717451128719121E-2</v>
      </c>
      <c r="I92" s="33">
        <v>1.5683759812542677E-2</v>
      </c>
      <c r="J92" s="34">
        <v>1.416707646693198E-2</v>
      </c>
      <c r="K92" s="35">
        <v>1.2995009996262389E-2</v>
      </c>
      <c r="L92" s="33">
        <v>1.2064119644631071E-2</v>
      </c>
    </row>
    <row r="95" spans="2:14" ht="12" thickBot="1" x14ac:dyDescent="0.3"/>
    <row r="96" spans="2:14" ht="16" thickBot="1" x14ac:dyDescent="0.3">
      <c r="B96" s="84" t="s">
        <v>0</v>
      </c>
      <c r="C96" s="85"/>
      <c r="D96" s="45">
        <v>24</v>
      </c>
      <c r="E96" s="45">
        <v>36</v>
      </c>
      <c r="F96" s="9">
        <v>48</v>
      </c>
      <c r="G96" s="9">
        <v>60</v>
      </c>
      <c r="H96" s="9">
        <v>72</v>
      </c>
      <c r="I96" s="10">
        <v>84</v>
      </c>
      <c r="J96" s="45">
        <v>96</v>
      </c>
      <c r="K96" s="10">
        <v>108</v>
      </c>
      <c r="L96" s="11">
        <v>120</v>
      </c>
      <c r="N96" s="50" t="s">
        <v>10</v>
      </c>
    </row>
    <row r="97" spans="2:14" ht="15.5" x14ac:dyDescent="0.25">
      <c r="B97" s="86" t="s">
        <v>1</v>
      </c>
      <c r="C97" s="87"/>
      <c r="D97" s="13">
        <v>7.4999999999999997E-2</v>
      </c>
      <c r="E97" s="13">
        <v>7.4999999999999997E-2</v>
      </c>
      <c r="F97" s="13">
        <v>7.4999999999999997E-2</v>
      </c>
      <c r="G97" s="13">
        <v>7.4999999999999997E-2</v>
      </c>
      <c r="H97" s="13">
        <v>7.4999999999999997E-2</v>
      </c>
      <c r="I97" s="13">
        <v>7.4999999999999997E-2</v>
      </c>
      <c r="J97" s="13">
        <v>7.4999999999999997E-2</v>
      </c>
      <c r="K97" s="13">
        <v>7.4999999999999997E-2</v>
      </c>
      <c r="L97" s="13">
        <v>7.4999999999999997E-2</v>
      </c>
      <c r="N97" s="49" t="s">
        <v>43</v>
      </c>
    </row>
    <row r="98" spans="2:14" ht="15.5" x14ac:dyDescent="0.25">
      <c r="B98" s="88" t="s">
        <v>13</v>
      </c>
      <c r="C98" s="89"/>
      <c r="D98" s="13">
        <v>4.4999999999999998E-2</v>
      </c>
      <c r="E98" s="13">
        <v>5.5E-2</v>
      </c>
      <c r="F98" s="13">
        <v>6.5000000000000002E-2</v>
      </c>
      <c r="G98" s="13">
        <v>0.1</v>
      </c>
      <c r="H98" s="13">
        <v>0.1</v>
      </c>
      <c r="I98" s="13">
        <v>0.12</v>
      </c>
      <c r="J98" s="13">
        <v>0.12</v>
      </c>
      <c r="K98" s="13">
        <v>0.12</v>
      </c>
      <c r="L98" s="13">
        <v>0.12</v>
      </c>
      <c r="N98" s="50" t="s">
        <v>14</v>
      </c>
    </row>
    <row r="99" spans="2:14" ht="15.5" x14ac:dyDescent="0.25">
      <c r="B99" s="88" t="s">
        <v>16</v>
      </c>
      <c r="C99" s="89"/>
      <c r="D99" s="13">
        <v>5.7499999999999996E-2</v>
      </c>
      <c r="E99" s="13">
        <v>6.7500000000000004E-2</v>
      </c>
      <c r="F99" s="13">
        <v>7.7499999999999999E-2</v>
      </c>
      <c r="G99" s="13">
        <v>0.115</v>
      </c>
      <c r="H99" s="13">
        <v>0.115</v>
      </c>
      <c r="I99" s="13">
        <v>0.13500000000000001</v>
      </c>
      <c r="J99" s="13">
        <v>0.13500000000000001</v>
      </c>
      <c r="K99" s="13">
        <v>0.13500000000000001</v>
      </c>
      <c r="L99" s="14">
        <v>0.13500000000000001</v>
      </c>
      <c r="N99" s="49" t="s">
        <v>43</v>
      </c>
    </row>
    <row r="100" spans="2:14" ht="15.5" x14ac:dyDescent="0.25">
      <c r="B100" s="88" t="s">
        <v>17</v>
      </c>
      <c r="C100" s="89"/>
      <c r="D100" s="13">
        <v>3.7499999999999999E-2</v>
      </c>
      <c r="E100" s="13">
        <v>4.7500000000000001E-2</v>
      </c>
      <c r="F100" s="13">
        <v>5.7499999999999996E-2</v>
      </c>
      <c r="G100" s="13">
        <v>8.5000000000000006E-2</v>
      </c>
      <c r="H100" s="13">
        <v>0.08</v>
      </c>
      <c r="I100" s="13">
        <v>9.9999999999999992E-2</v>
      </c>
      <c r="J100" s="13">
        <v>9.9999999999999992E-2</v>
      </c>
      <c r="K100" s="13">
        <v>9.9999999999999992E-2</v>
      </c>
      <c r="L100" s="14">
        <v>9.9999999999999992E-2</v>
      </c>
      <c r="N100" s="50" t="s">
        <v>15</v>
      </c>
    </row>
    <row r="101" spans="2:14" ht="15.5" x14ac:dyDescent="0.25">
      <c r="B101" s="88" t="s">
        <v>8</v>
      </c>
      <c r="C101" s="89"/>
      <c r="D101" s="13">
        <v>2.4999999999999998E-2</v>
      </c>
      <c r="E101" s="13">
        <v>3.5000000000000003E-2</v>
      </c>
      <c r="F101" s="13">
        <v>4.4999999999999998E-2</v>
      </c>
      <c r="G101" s="13">
        <v>7.0000000000000007E-2</v>
      </c>
      <c r="H101" s="13">
        <v>6.5000000000000002E-2</v>
      </c>
      <c r="I101" s="13">
        <v>8.4999999999999992E-2</v>
      </c>
      <c r="J101" s="13">
        <v>8.4999999999999992E-2</v>
      </c>
      <c r="K101" s="13">
        <v>8.4999999999999992E-2</v>
      </c>
      <c r="L101" s="14">
        <v>8.4999999999999992E-2</v>
      </c>
      <c r="N101" s="49">
        <v>13038</v>
      </c>
    </row>
    <row r="102" spans="2:14" ht="15.5" x14ac:dyDescent="0.25">
      <c r="B102" s="90" t="s">
        <v>2</v>
      </c>
      <c r="C102" s="91"/>
      <c r="D102" s="15"/>
      <c r="E102" s="15"/>
      <c r="F102" s="13"/>
      <c r="G102" s="13"/>
      <c r="H102" s="13"/>
      <c r="I102" s="15"/>
      <c r="J102" s="16"/>
      <c r="K102" s="15"/>
      <c r="L102" s="17"/>
    </row>
    <row r="103" spans="2:14" ht="15.5" x14ac:dyDescent="0.25">
      <c r="B103" s="92" t="s">
        <v>12</v>
      </c>
      <c r="C103" s="93"/>
      <c r="D103" s="19">
        <v>4.8237769020170983E-2</v>
      </c>
      <c r="E103" s="19">
        <v>3.343834840894068E-2</v>
      </c>
      <c r="F103" s="19">
        <v>2.6308326151145946E-2</v>
      </c>
      <c r="G103" s="19">
        <v>2.2139003014699926E-2</v>
      </c>
      <c r="H103" s="19">
        <v>1.925967376964384E-2</v>
      </c>
      <c r="I103" s="20">
        <v>1.7322127175882968E-2</v>
      </c>
      <c r="J103" s="21">
        <v>1.589743035991906E-2</v>
      </c>
      <c r="K103" s="22">
        <v>1.4745209563781028E-2</v>
      </c>
      <c r="L103" s="20">
        <v>1.3956391620959154E-2</v>
      </c>
    </row>
    <row r="104" spans="2:14" ht="15.5" x14ac:dyDescent="0.25">
      <c r="B104" s="94" t="s">
        <v>18</v>
      </c>
      <c r="C104" s="95"/>
      <c r="D104" s="23">
        <v>4.9506609156283708E-2</v>
      </c>
      <c r="E104" s="24">
        <v>3.4755174280263812E-2</v>
      </c>
      <c r="F104" s="24">
        <v>2.7741110446962917E-2</v>
      </c>
      <c r="G104" s="24">
        <v>2.3685770063323699E-2</v>
      </c>
      <c r="H104" s="24">
        <v>2.088861728587944E-2</v>
      </c>
      <c r="I104" s="25">
        <v>1.9034312701405702E-2</v>
      </c>
      <c r="J104" s="26">
        <v>1.7722450253002071E-2</v>
      </c>
      <c r="K104" s="27">
        <v>1.6705984487395707E-2</v>
      </c>
      <c r="L104" s="25">
        <v>1.617636149128341E-2</v>
      </c>
    </row>
    <row r="105" spans="2:14" ht="15.5" x14ac:dyDescent="0.25">
      <c r="B105" s="98" t="s">
        <v>19</v>
      </c>
      <c r="C105" s="99"/>
      <c r="D105" s="36">
        <v>4.7972104070248094E-2</v>
      </c>
      <c r="E105" s="37">
        <v>3.3567872865754494E-2</v>
      </c>
      <c r="F105" s="37">
        <v>2.6443185986263915E-2</v>
      </c>
      <c r="G105" s="37">
        <v>2.2199551559880661E-2</v>
      </c>
      <c r="H105" s="37">
        <v>1.9391423693416704E-2</v>
      </c>
      <c r="I105" s="38">
        <v>1.7392950053355651E-2</v>
      </c>
      <c r="J105" s="36">
        <v>1.593220907781431E-2</v>
      </c>
      <c r="K105" s="39">
        <v>1.4844476226879249E-2</v>
      </c>
      <c r="L105" s="38">
        <v>1.406007215174159E-2</v>
      </c>
    </row>
    <row r="106" spans="2:14" ht="16" thickBot="1" x14ac:dyDescent="0.3">
      <c r="B106" s="96" t="s">
        <v>9</v>
      </c>
      <c r="C106" s="97"/>
      <c r="D106" s="31">
        <v>4.6777076561363706E-2</v>
      </c>
      <c r="E106" s="32">
        <v>3.2334913778002371E-2</v>
      </c>
      <c r="F106" s="32">
        <v>2.5133968564271619E-2</v>
      </c>
      <c r="G106" s="32">
        <v>2.0829447565150903E-2</v>
      </c>
      <c r="H106" s="32">
        <v>1.7973071729929305E-2</v>
      </c>
      <c r="I106" s="33">
        <v>1.5944137749323489E-2</v>
      </c>
      <c r="J106" s="34">
        <v>1.4432283455553845E-2</v>
      </c>
      <c r="K106" s="35">
        <v>1.3265076323685098E-2</v>
      </c>
      <c r="L106" s="33">
        <v>1.2339048901672046E-2</v>
      </c>
    </row>
    <row r="109" spans="2:14" ht="12" thickBot="1" x14ac:dyDescent="0.3"/>
    <row r="110" spans="2:14" ht="16" thickBot="1" x14ac:dyDescent="0.3">
      <c r="B110" s="84" t="s">
        <v>0</v>
      </c>
      <c r="C110" s="85"/>
      <c r="D110" s="45">
        <v>24</v>
      </c>
      <c r="E110" s="45">
        <v>36</v>
      </c>
      <c r="F110" s="9">
        <v>48</v>
      </c>
      <c r="G110" s="9">
        <v>60</v>
      </c>
      <c r="H110" s="9">
        <v>72</v>
      </c>
      <c r="I110" s="10">
        <v>84</v>
      </c>
      <c r="J110" s="45">
        <v>96</v>
      </c>
      <c r="K110" s="10">
        <v>108</v>
      </c>
      <c r="L110" s="11">
        <v>120</v>
      </c>
      <c r="N110" s="50" t="s">
        <v>10</v>
      </c>
    </row>
    <row r="111" spans="2:14" ht="15.5" x14ac:dyDescent="0.25">
      <c r="B111" s="86" t="s">
        <v>1</v>
      </c>
      <c r="C111" s="87"/>
      <c r="D111" s="13">
        <v>7.9899999999999999E-2</v>
      </c>
      <c r="E111" s="13">
        <v>7.9899999999999999E-2</v>
      </c>
      <c r="F111" s="13">
        <v>7.9899999999999999E-2</v>
      </c>
      <c r="G111" s="13">
        <v>7.9899999999999999E-2</v>
      </c>
      <c r="H111" s="13">
        <v>7.9899999999999999E-2</v>
      </c>
      <c r="I111" s="13">
        <v>7.9899999999999999E-2</v>
      </c>
      <c r="J111" s="13">
        <v>7.9899999999999999E-2</v>
      </c>
      <c r="K111" s="13">
        <v>7.9899999999999999E-2</v>
      </c>
      <c r="L111" s="13">
        <v>7.9899999999999999E-2</v>
      </c>
      <c r="N111" s="49" t="s">
        <v>44</v>
      </c>
    </row>
    <row r="112" spans="2:14" ht="15.5" x14ac:dyDescent="0.25">
      <c r="B112" s="88" t="s">
        <v>13</v>
      </c>
      <c r="C112" s="89"/>
      <c r="D112" s="13">
        <v>5.2499999999999998E-2</v>
      </c>
      <c r="E112" s="13">
        <v>6.25E-2</v>
      </c>
      <c r="F112" s="13">
        <v>0.08</v>
      </c>
      <c r="G112" s="13">
        <v>0.115</v>
      </c>
      <c r="H112" s="13">
        <v>0.115</v>
      </c>
      <c r="I112" s="13">
        <v>0.13500000000000001</v>
      </c>
      <c r="J112" s="13">
        <v>0.13500000000000001</v>
      </c>
      <c r="K112" s="13">
        <v>0.13500000000000001</v>
      </c>
      <c r="L112" s="13">
        <v>0.13500000000000001</v>
      </c>
      <c r="N112" s="50" t="s">
        <v>14</v>
      </c>
    </row>
    <row r="113" spans="2:14" ht="15.5" x14ac:dyDescent="0.25">
      <c r="B113" s="88" t="s">
        <v>16</v>
      </c>
      <c r="C113" s="89"/>
      <c r="D113" s="13">
        <v>6.5000000000000002E-2</v>
      </c>
      <c r="E113" s="13">
        <v>7.4999999999999997E-2</v>
      </c>
      <c r="F113" s="13">
        <v>9.2499999999999999E-2</v>
      </c>
      <c r="G113" s="13">
        <v>0.13</v>
      </c>
      <c r="H113" s="13">
        <v>0.13</v>
      </c>
      <c r="I113" s="13">
        <v>0.15000000000000002</v>
      </c>
      <c r="J113" s="13">
        <v>0.15000000000000002</v>
      </c>
      <c r="K113" s="13">
        <v>0.15000000000000002</v>
      </c>
      <c r="L113" s="14">
        <v>0.15000000000000002</v>
      </c>
      <c r="N113" s="49" t="s">
        <v>44</v>
      </c>
    </row>
    <row r="114" spans="2:14" ht="15.5" x14ac:dyDescent="0.25">
      <c r="B114" s="88" t="s">
        <v>17</v>
      </c>
      <c r="C114" s="89"/>
      <c r="D114" s="13">
        <v>4.4999999999999998E-2</v>
      </c>
      <c r="E114" s="13">
        <v>5.4999999999999993E-2</v>
      </c>
      <c r="F114" s="13">
        <v>7.2499999999999995E-2</v>
      </c>
      <c r="G114" s="13">
        <v>0.1</v>
      </c>
      <c r="H114" s="13">
        <v>9.5000000000000001E-2</v>
      </c>
      <c r="I114" s="13">
        <v>0.115</v>
      </c>
      <c r="J114" s="13">
        <v>0.115</v>
      </c>
      <c r="K114" s="13">
        <v>0.115</v>
      </c>
      <c r="L114" s="14">
        <v>0.115</v>
      </c>
      <c r="N114" s="50" t="s">
        <v>15</v>
      </c>
    </row>
    <row r="115" spans="2:14" ht="15.5" x14ac:dyDescent="0.25">
      <c r="B115" s="88" t="s">
        <v>8</v>
      </c>
      <c r="C115" s="89"/>
      <c r="D115" s="13">
        <v>3.2500000000000001E-2</v>
      </c>
      <c r="E115" s="13">
        <v>4.2499999999999996E-2</v>
      </c>
      <c r="F115" s="13">
        <v>0.06</v>
      </c>
      <c r="G115" s="13">
        <v>8.5000000000000006E-2</v>
      </c>
      <c r="H115" s="13">
        <v>0.08</v>
      </c>
      <c r="I115" s="13">
        <v>0.1</v>
      </c>
      <c r="J115" s="13">
        <v>0.1</v>
      </c>
      <c r="K115" s="13">
        <v>0.1</v>
      </c>
      <c r="L115" s="14">
        <v>0.1</v>
      </c>
      <c r="N115" s="49">
        <v>13039</v>
      </c>
    </row>
    <row r="116" spans="2:14" ht="15.5" x14ac:dyDescent="0.25">
      <c r="B116" s="90" t="s">
        <v>2</v>
      </c>
      <c r="C116" s="91"/>
      <c r="D116" s="15"/>
      <c r="E116" s="15"/>
      <c r="F116" s="13"/>
      <c r="G116" s="13"/>
      <c r="H116" s="13"/>
      <c r="I116" s="15"/>
      <c r="J116" s="16"/>
      <c r="K116" s="15"/>
      <c r="L116" s="17"/>
    </row>
    <row r="117" spans="2:14" ht="15.5" x14ac:dyDescent="0.25">
      <c r="B117" s="92" t="s">
        <v>12</v>
      </c>
      <c r="C117" s="93"/>
      <c r="D117" s="19">
        <v>4.8476964184293626E-2</v>
      </c>
      <c r="E117" s="19">
        <v>3.3680791728401063E-2</v>
      </c>
      <c r="F117" s="19">
        <v>2.6557849491841805E-2</v>
      </c>
      <c r="G117" s="19">
        <v>2.2397163355153692E-2</v>
      </c>
      <c r="H117" s="19">
        <v>1.9525058960018025E-2</v>
      </c>
      <c r="I117" s="20">
        <v>1.7596508084628214E-2</v>
      </c>
      <c r="J117" s="21">
        <v>1.6181084410801641E-2</v>
      </c>
      <c r="K117" s="22">
        <v>1.5036988774642237E-2</v>
      </c>
      <c r="L117" s="20">
        <v>1.4258911779015679E-2</v>
      </c>
    </row>
    <row r="118" spans="2:14" ht="15.5" x14ac:dyDescent="0.25">
      <c r="B118" s="94" t="s">
        <v>18</v>
      </c>
      <c r="C118" s="95"/>
      <c r="D118" s="23">
        <v>4.9752096079556239E-2</v>
      </c>
      <c r="E118" s="24">
        <v>3.5007165189559986E-2</v>
      </c>
      <c r="F118" s="24">
        <v>2.8004223140395808E-2</v>
      </c>
      <c r="G118" s="24">
        <v>2.3961967074516897E-2</v>
      </c>
      <c r="H118" s="24">
        <v>2.1176448208737753E-2</v>
      </c>
      <c r="I118" s="25">
        <v>1.9335814472136507E-2</v>
      </c>
      <c r="J118" s="26">
        <v>1.8038667697709575E-2</v>
      </c>
      <c r="K118" s="27">
        <v>1.7036563645956137E-2</v>
      </c>
      <c r="L118" s="25">
        <v>1.6527001941052204E-2</v>
      </c>
    </row>
    <row r="119" spans="2:14" ht="15.5" x14ac:dyDescent="0.25">
      <c r="B119" s="98" t="s">
        <v>19</v>
      </c>
      <c r="C119" s="99"/>
      <c r="D119" s="36">
        <v>4.8209981889630528E-2</v>
      </c>
      <c r="E119" s="37">
        <v>3.3811255296766596E-2</v>
      </c>
      <c r="F119" s="37">
        <v>2.6693988415427472E-2</v>
      </c>
      <c r="G119" s="37">
        <v>2.2458417949880898E-2</v>
      </c>
      <c r="H119" s="37">
        <v>1.9658624308030181E-2</v>
      </c>
      <c r="I119" s="38">
        <v>1.7668452789996722E-2</v>
      </c>
      <c r="J119" s="36">
        <v>1.6216483677049181E-2</v>
      </c>
      <c r="K119" s="39">
        <v>1.5138219733228995E-2</v>
      </c>
      <c r="L119" s="38">
        <v>1.4364839699482464E-2</v>
      </c>
    </row>
    <row r="120" spans="2:14" ht="16" thickBot="1" x14ac:dyDescent="0.3">
      <c r="B120" s="96" t="s">
        <v>9</v>
      </c>
      <c r="C120" s="97"/>
      <c r="D120" s="31">
        <v>4.700902863403511E-2</v>
      </c>
      <c r="E120" s="32">
        <v>3.2569356691717205E-2</v>
      </c>
      <c r="F120" s="32">
        <v>2.5372353620206789E-2</v>
      </c>
      <c r="G120" s="32">
        <v>2.1072337331745756E-2</v>
      </c>
      <c r="H120" s="32">
        <v>1.8220728420260894E-2</v>
      </c>
      <c r="I120" s="33">
        <v>1.619669143169742E-2</v>
      </c>
      <c r="J120" s="34">
        <v>1.4689795240349884E-2</v>
      </c>
      <c r="K120" s="35">
        <v>1.3527566557207837E-2</v>
      </c>
      <c r="L120" s="33">
        <v>1.2606511375166647E-2</v>
      </c>
    </row>
    <row r="123" spans="2:14" ht="12" thickBot="1" x14ac:dyDescent="0.3"/>
    <row r="124" spans="2:14" ht="16" thickBot="1" x14ac:dyDescent="0.3">
      <c r="B124" s="84" t="s">
        <v>0</v>
      </c>
      <c r="C124" s="85"/>
      <c r="D124" s="45">
        <v>24</v>
      </c>
      <c r="E124" s="45">
        <v>36</v>
      </c>
      <c r="F124" s="9">
        <v>48</v>
      </c>
      <c r="G124" s="9">
        <v>60</v>
      </c>
      <c r="H124" s="9">
        <v>72</v>
      </c>
      <c r="I124" s="10">
        <v>84</v>
      </c>
      <c r="J124" s="45">
        <v>96</v>
      </c>
      <c r="K124" s="10">
        <v>108</v>
      </c>
      <c r="L124" s="11">
        <v>120</v>
      </c>
      <c r="N124" s="50" t="s">
        <v>10</v>
      </c>
    </row>
    <row r="125" spans="2:14" ht="15.5" x14ac:dyDescent="0.25">
      <c r="B125" s="86" t="s">
        <v>1</v>
      </c>
      <c r="C125" s="87"/>
      <c r="D125" s="13">
        <v>8.5000000000000006E-2</v>
      </c>
      <c r="E125" s="13">
        <v>8.5000000000000006E-2</v>
      </c>
      <c r="F125" s="13">
        <v>8.5000000000000006E-2</v>
      </c>
      <c r="G125" s="13">
        <v>8.5000000000000006E-2</v>
      </c>
      <c r="H125" s="13">
        <v>8.5000000000000006E-2</v>
      </c>
      <c r="I125" s="13">
        <v>8.5000000000000006E-2</v>
      </c>
      <c r="J125" s="13">
        <v>8.5000000000000006E-2</v>
      </c>
      <c r="K125" s="13">
        <v>8.5000000000000006E-2</v>
      </c>
      <c r="L125" s="13">
        <v>8.5000000000000006E-2</v>
      </c>
      <c r="N125" s="49" t="s">
        <v>45</v>
      </c>
    </row>
    <row r="126" spans="2:14" ht="15.5" x14ac:dyDescent="0.25">
      <c r="B126" s="88" t="s">
        <v>13</v>
      </c>
      <c r="C126" s="89"/>
      <c r="D126" s="13">
        <v>5.5E-2</v>
      </c>
      <c r="E126" s="13">
        <v>6.5000000000000002E-2</v>
      </c>
      <c r="F126" s="13">
        <v>0.09</v>
      </c>
      <c r="G126" s="13">
        <v>0.14000000000000001</v>
      </c>
      <c r="H126" s="13">
        <v>0.14000000000000001</v>
      </c>
      <c r="I126" s="13">
        <v>0.15</v>
      </c>
      <c r="J126" s="13">
        <v>0.15</v>
      </c>
      <c r="K126" s="13">
        <v>0.15</v>
      </c>
      <c r="L126" s="13">
        <v>0.15</v>
      </c>
      <c r="N126" s="50" t="s">
        <v>14</v>
      </c>
    </row>
    <row r="127" spans="2:14" ht="15.5" x14ac:dyDescent="0.25">
      <c r="B127" s="88" t="s">
        <v>16</v>
      </c>
      <c r="C127" s="89"/>
      <c r="D127" s="13">
        <v>6.7500000000000004E-2</v>
      </c>
      <c r="E127" s="13">
        <v>7.7499999999999999E-2</v>
      </c>
      <c r="F127" s="13">
        <v>0.10249999999999999</v>
      </c>
      <c r="G127" s="13">
        <v>0.15500000000000003</v>
      </c>
      <c r="H127" s="13">
        <v>0.15500000000000003</v>
      </c>
      <c r="I127" s="13">
        <v>0.16499999999999998</v>
      </c>
      <c r="J127" s="13">
        <v>0.16499999999999998</v>
      </c>
      <c r="K127" s="13">
        <v>0.16499999999999998</v>
      </c>
      <c r="L127" s="14">
        <v>0.16499999999999998</v>
      </c>
      <c r="N127" s="49" t="s">
        <v>45</v>
      </c>
    </row>
    <row r="128" spans="2:14" ht="15.5" x14ac:dyDescent="0.25">
      <c r="B128" s="88" t="s">
        <v>17</v>
      </c>
      <c r="C128" s="89"/>
      <c r="D128" s="13">
        <v>4.7500000000000001E-2</v>
      </c>
      <c r="E128" s="13">
        <v>5.7499999999999996E-2</v>
      </c>
      <c r="F128" s="13">
        <v>8.249999999999999E-2</v>
      </c>
      <c r="G128" s="13">
        <v>0.125</v>
      </c>
      <c r="H128" s="13">
        <v>0.12000000000000001</v>
      </c>
      <c r="I128" s="13">
        <v>0.13</v>
      </c>
      <c r="J128" s="13">
        <v>0.13</v>
      </c>
      <c r="K128" s="13">
        <v>0.13</v>
      </c>
      <c r="L128" s="14">
        <v>0.13</v>
      </c>
      <c r="N128" s="50" t="s">
        <v>15</v>
      </c>
    </row>
    <row r="129" spans="2:14" ht="15.5" x14ac:dyDescent="0.25">
      <c r="B129" s="88" t="s">
        <v>8</v>
      </c>
      <c r="C129" s="89"/>
      <c r="D129" s="13">
        <v>3.5000000000000003E-2</v>
      </c>
      <c r="E129" s="13">
        <v>4.4999999999999998E-2</v>
      </c>
      <c r="F129" s="13">
        <v>6.9999999999999993E-2</v>
      </c>
      <c r="G129" s="13">
        <v>0.11000000000000001</v>
      </c>
      <c r="H129" s="13">
        <v>0.10500000000000001</v>
      </c>
      <c r="I129" s="13">
        <v>0.11499999999999999</v>
      </c>
      <c r="J129" s="13">
        <v>0.11499999999999999</v>
      </c>
      <c r="K129" s="13">
        <v>0.11499999999999999</v>
      </c>
      <c r="L129" s="14">
        <v>0.11499999999999999</v>
      </c>
      <c r="N129" s="49">
        <v>13040</v>
      </c>
    </row>
    <row r="130" spans="2:14" ht="15.5" x14ac:dyDescent="0.25">
      <c r="B130" s="90" t="s">
        <v>2</v>
      </c>
      <c r="C130" s="91"/>
      <c r="D130" s="15"/>
      <c r="E130" s="15"/>
      <c r="F130" s="13"/>
      <c r="G130" s="13"/>
      <c r="H130" s="13"/>
      <c r="I130" s="15"/>
      <c r="J130" s="16"/>
      <c r="K130" s="15"/>
      <c r="L130" s="17"/>
    </row>
    <row r="131" spans="2:14" ht="15.5" x14ac:dyDescent="0.25">
      <c r="B131" s="92" t="s">
        <v>12</v>
      </c>
      <c r="C131" s="93"/>
      <c r="D131" s="19">
        <v>4.8726670984767892E-2</v>
      </c>
      <c r="E131" s="19">
        <v>3.3934254216614487E-2</v>
      </c>
      <c r="F131" s="19">
        <v>2.6819067528650653E-2</v>
      </c>
      <c r="G131" s="19">
        <v>2.2667766948956673E-2</v>
      </c>
      <c r="H131" s="19">
        <v>1.9803566455386678E-2</v>
      </c>
      <c r="I131" s="20">
        <v>1.7884775146046087E-2</v>
      </c>
      <c r="J131" s="21">
        <v>1.6479400377687945E-2</v>
      </c>
      <c r="K131" s="22">
        <v>1.5344141539066599E-2</v>
      </c>
      <c r="L131" s="20">
        <v>1.4577649869284091E-2</v>
      </c>
    </row>
    <row r="132" spans="2:14" ht="15.5" x14ac:dyDescent="0.25">
      <c r="B132" s="94" t="s">
        <v>18</v>
      </c>
      <c r="C132" s="95"/>
      <c r="D132" s="23">
        <v>5.0008371135924962E-2</v>
      </c>
      <c r="E132" s="24">
        <v>3.5270609210288344E-2</v>
      </c>
      <c r="F132" s="24">
        <v>2.8279667437696242E-2</v>
      </c>
      <c r="G132" s="24">
        <v>2.4251476701344747E-2</v>
      </c>
      <c r="H132" s="24">
        <v>2.1478511294103931E-2</v>
      </c>
      <c r="I132" s="25">
        <v>1.965257495615965E-2</v>
      </c>
      <c r="J132" s="26">
        <v>1.8371230241663102E-2</v>
      </c>
      <c r="K132" s="27">
        <v>1.738456068835411E-2</v>
      </c>
      <c r="L132" s="25">
        <v>1.6896440024279969E-2</v>
      </c>
    </row>
    <row r="133" spans="2:14" ht="15.5" x14ac:dyDescent="0.25">
      <c r="B133" s="98" t="s">
        <v>19</v>
      </c>
      <c r="C133" s="99"/>
      <c r="D133" s="36">
        <v>4.8458313453521702E-2</v>
      </c>
      <c r="E133" s="37">
        <v>3.4065699579616145E-2</v>
      </c>
      <c r="F133" s="37">
        <v>2.6956545489207787E-2</v>
      </c>
      <c r="G133" s="37">
        <v>2.2729761624613203E-2</v>
      </c>
      <c r="H133" s="37">
        <v>1.9939036993576187E-2</v>
      </c>
      <c r="I133" s="38">
        <v>1.7957898453936267E-2</v>
      </c>
      <c r="J133" s="36">
        <v>1.6515452268077942E-2</v>
      </c>
      <c r="K133" s="39">
        <v>1.5447440289898281E-2</v>
      </c>
      <c r="L133" s="38">
        <v>1.4685945660707578E-2</v>
      </c>
    </row>
    <row r="134" spans="2:14" ht="16" thickBot="1" x14ac:dyDescent="0.3">
      <c r="B134" s="96" t="s">
        <v>9</v>
      </c>
      <c r="C134" s="97"/>
      <c r="D134" s="31">
        <v>4.7251174039200795E-2</v>
      </c>
      <c r="E134" s="32">
        <v>3.2814455151787922E-2</v>
      </c>
      <c r="F134" s="32">
        <v>2.5621911341509724E-2</v>
      </c>
      <c r="G134" s="32">
        <v>2.1326934314469775E-2</v>
      </c>
      <c r="H134" s="32">
        <v>1.8480630807573051E-2</v>
      </c>
      <c r="I134" s="33">
        <v>1.6462026611907755E-2</v>
      </c>
      <c r="J134" s="34">
        <v>1.4960617662335484E-2</v>
      </c>
      <c r="K134" s="35">
        <v>1.3803887137495013E-2</v>
      </c>
      <c r="L134" s="33">
        <v>1.2888312358505433E-2</v>
      </c>
    </row>
    <row r="137" spans="2:14" ht="12" thickBot="1" x14ac:dyDescent="0.3"/>
    <row r="138" spans="2:14" ht="16" thickBot="1" x14ac:dyDescent="0.3">
      <c r="B138" s="84" t="s">
        <v>0</v>
      </c>
      <c r="C138" s="85"/>
      <c r="D138"/>
      <c r="E138"/>
      <c r="F138" s="9">
        <v>48</v>
      </c>
      <c r="G138" s="9">
        <v>60</v>
      </c>
      <c r="H138" s="9">
        <v>72</v>
      </c>
      <c r="I138" s="10">
        <v>84</v>
      </c>
      <c r="J138" s="45">
        <v>96</v>
      </c>
      <c r="K138" s="10">
        <v>108</v>
      </c>
      <c r="L138" s="11">
        <v>120</v>
      </c>
      <c r="N138" s="50" t="s">
        <v>10</v>
      </c>
    </row>
    <row r="139" spans="2:14" ht="15.5" x14ac:dyDescent="0.25">
      <c r="B139" s="86" t="s">
        <v>1</v>
      </c>
      <c r="C139" s="87"/>
      <c r="D139"/>
      <c r="E139"/>
      <c r="F139" s="13">
        <v>8.9899999999999994E-2</v>
      </c>
      <c r="G139" s="13">
        <v>8.9899999999999994E-2</v>
      </c>
      <c r="H139" s="13">
        <v>8.9899999999999994E-2</v>
      </c>
      <c r="I139" s="13">
        <v>8.9899999999999994E-2</v>
      </c>
      <c r="J139" s="13">
        <v>8.9899999999999994E-2</v>
      </c>
      <c r="K139" s="13">
        <v>8.9899999999999994E-2</v>
      </c>
      <c r="L139" s="13">
        <v>8.9899999999999994E-2</v>
      </c>
      <c r="N139" s="49" t="s">
        <v>46</v>
      </c>
    </row>
    <row r="140" spans="2:14" ht="15.5" x14ac:dyDescent="0.25">
      <c r="B140" s="88" t="s">
        <v>13</v>
      </c>
      <c r="C140" s="89"/>
      <c r="D140"/>
      <c r="E140"/>
      <c r="F140" s="13">
        <v>0.11</v>
      </c>
      <c r="G140" s="13">
        <v>0.15</v>
      </c>
      <c r="H140" s="13">
        <v>0.15</v>
      </c>
      <c r="I140" s="13">
        <v>0.17</v>
      </c>
      <c r="J140" s="13">
        <v>0.17</v>
      </c>
      <c r="K140" s="13">
        <v>0.17</v>
      </c>
      <c r="L140" s="13">
        <v>0.17</v>
      </c>
      <c r="N140" s="50" t="s">
        <v>14</v>
      </c>
    </row>
    <row r="141" spans="2:14" ht="15.5" x14ac:dyDescent="0.25">
      <c r="B141" s="88" t="s">
        <v>16</v>
      </c>
      <c r="C141" s="89"/>
      <c r="D141"/>
      <c r="E141"/>
      <c r="F141" s="13">
        <v>0.1225</v>
      </c>
      <c r="G141" s="13">
        <v>0.16499999999999998</v>
      </c>
      <c r="H141" s="13">
        <v>0.16499999999999998</v>
      </c>
      <c r="I141" s="13">
        <v>0.185</v>
      </c>
      <c r="J141" s="13">
        <v>0.185</v>
      </c>
      <c r="K141" s="13">
        <v>0.185</v>
      </c>
      <c r="L141" s="14">
        <v>0.185</v>
      </c>
      <c r="N141" s="49" t="s">
        <v>46</v>
      </c>
    </row>
    <row r="142" spans="2:14" ht="15.5" x14ac:dyDescent="0.25">
      <c r="B142" s="88" t="s">
        <v>17</v>
      </c>
      <c r="C142" s="89"/>
      <c r="D142"/>
      <c r="E142"/>
      <c r="F142" s="13">
        <v>0.10249999999999999</v>
      </c>
      <c r="G142" s="13">
        <v>0.13500000000000001</v>
      </c>
      <c r="H142" s="13">
        <v>0.13</v>
      </c>
      <c r="I142" s="13">
        <v>0.15000000000000002</v>
      </c>
      <c r="J142" s="13">
        <v>0.15000000000000002</v>
      </c>
      <c r="K142" s="13">
        <v>0.15000000000000002</v>
      </c>
      <c r="L142" s="14">
        <v>0.15000000000000002</v>
      </c>
      <c r="N142" s="50" t="s">
        <v>15</v>
      </c>
    </row>
    <row r="143" spans="2:14" ht="15.5" x14ac:dyDescent="0.25">
      <c r="B143" s="88" t="s">
        <v>8</v>
      </c>
      <c r="C143" s="89"/>
      <c r="D143"/>
      <c r="E143"/>
      <c r="F143" s="13">
        <v>0.09</v>
      </c>
      <c r="G143" s="13">
        <v>0.12</v>
      </c>
      <c r="H143" s="13">
        <v>0.11499999999999999</v>
      </c>
      <c r="I143" s="13">
        <v>0.13500000000000001</v>
      </c>
      <c r="J143" s="13">
        <v>0.13500000000000001</v>
      </c>
      <c r="K143" s="13">
        <v>0.13500000000000001</v>
      </c>
      <c r="L143" s="14">
        <v>0.13500000000000001</v>
      </c>
      <c r="N143" s="49">
        <v>13041</v>
      </c>
    </row>
    <row r="144" spans="2:14" ht="15.5" x14ac:dyDescent="0.25">
      <c r="B144" s="90" t="s">
        <v>2</v>
      </c>
      <c r="C144" s="91"/>
      <c r="D144"/>
      <c r="E144"/>
      <c r="F144" s="13"/>
      <c r="G144" s="13"/>
      <c r="H144" s="13"/>
      <c r="I144" s="15"/>
      <c r="J144" s="16"/>
      <c r="K144" s="15"/>
      <c r="L144" s="17"/>
    </row>
    <row r="145" spans="2:14" ht="15.5" x14ac:dyDescent="0.25">
      <c r="B145" s="92" t="s">
        <v>12</v>
      </c>
      <c r="C145" s="93"/>
      <c r="D145"/>
      <c r="E145"/>
      <c r="F145" s="19">
        <v>2.707148980282411E-2</v>
      </c>
      <c r="G145" s="19">
        <v>2.292958516291272E-2</v>
      </c>
      <c r="H145" s="19">
        <v>2.0073344796179563E-2</v>
      </c>
      <c r="I145" s="20">
        <v>1.816430742485485E-2</v>
      </c>
      <c r="J145" s="21">
        <v>1.6768963905243701E-2</v>
      </c>
      <c r="K145" s="22">
        <v>1.5642553848941417E-2</v>
      </c>
      <c r="L145" s="20">
        <v>1.4887574913765326E-2</v>
      </c>
    </row>
    <row r="146" spans="2:14" ht="15.5" x14ac:dyDescent="0.25">
      <c r="B146" s="94" t="s">
        <v>18</v>
      </c>
      <c r="C146" s="95"/>
      <c r="D146"/>
      <c r="E146"/>
      <c r="F146" s="24">
        <v>2.8545836944144087E-2</v>
      </c>
      <c r="G146" s="24">
        <v>2.4531587147602667E-2</v>
      </c>
      <c r="H146" s="24">
        <v>2.1771106930989752E-2</v>
      </c>
      <c r="I146" s="25">
        <v>1.9959737278139964E-2</v>
      </c>
      <c r="J146" s="26">
        <v>1.8694035569065511E-2</v>
      </c>
      <c r="K146" s="27">
        <v>1.7722654996071653E-2</v>
      </c>
      <c r="L146" s="25">
        <v>1.7255663216842257E-2</v>
      </c>
    </row>
    <row r="147" spans="2:14" ht="15.5" x14ac:dyDescent="0.25">
      <c r="B147" s="98" t="s">
        <v>19</v>
      </c>
      <c r="C147" s="99"/>
      <c r="D147"/>
      <c r="E147"/>
      <c r="F147" s="37">
        <v>2.7210261712151667E-2</v>
      </c>
      <c r="G147" s="37">
        <v>2.2992295892130754E-2</v>
      </c>
      <c r="H147" s="37">
        <v>2.0210660810894801E-2</v>
      </c>
      <c r="I147" s="38">
        <v>1.8238573622421955E-2</v>
      </c>
      <c r="J147" s="36">
        <v>1.6805649272114469E-2</v>
      </c>
      <c r="K147" s="39">
        <v>1.5747861550144446E-2</v>
      </c>
      <c r="L147" s="38">
        <v>1.499817310497719E-2</v>
      </c>
    </row>
    <row r="148" spans="2:14" ht="16" thickBot="1" x14ac:dyDescent="0.3">
      <c r="B148" s="96" t="s">
        <v>9</v>
      </c>
      <c r="C148" s="97"/>
      <c r="D148"/>
      <c r="E148"/>
      <c r="F148" s="32">
        <v>2.5863065927611024E-2</v>
      </c>
      <c r="G148" s="32">
        <v>2.1573265585827294E-2</v>
      </c>
      <c r="H148" s="32">
        <v>1.8732387173140061E-2</v>
      </c>
      <c r="I148" s="33">
        <v>1.6719321868630867E-2</v>
      </c>
      <c r="J148" s="34">
        <v>1.5223494291668686E-2</v>
      </c>
      <c r="K148" s="35">
        <v>1.407234463545692E-2</v>
      </c>
      <c r="L148" s="33">
        <v>1.3162321599831382E-2</v>
      </c>
    </row>
    <row r="149" spans="2:14" ht="12.5" x14ac:dyDescent="0.25">
      <c r="D149"/>
      <c r="E149"/>
    </row>
    <row r="150" spans="2:14" ht="12.5" x14ac:dyDescent="0.25">
      <c r="D150"/>
      <c r="E150"/>
    </row>
    <row r="151" spans="2:14" ht="13" thickBot="1" x14ac:dyDescent="0.3">
      <c r="D151"/>
      <c r="E151"/>
    </row>
    <row r="152" spans="2:14" ht="16" thickBot="1" x14ac:dyDescent="0.3">
      <c r="B152" s="84" t="s">
        <v>0</v>
      </c>
      <c r="C152" s="85"/>
      <c r="D152"/>
      <c r="E152"/>
      <c r="F152" s="9">
        <v>48</v>
      </c>
      <c r="G152" s="9">
        <v>60</v>
      </c>
      <c r="H152" s="9">
        <v>72</v>
      </c>
      <c r="I152" s="10">
        <v>84</v>
      </c>
      <c r="J152" s="45">
        <v>96</v>
      </c>
      <c r="K152" s="10">
        <v>108</v>
      </c>
      <c r="L152" s="11">
        <v>120</v>
      </c>
      <c r="N152" s="50" t="s">
        <v>10</v>
      </c>
    </row>
    <row r="153" spans="2:14" ht="15.5" x14ac:dyDescent="0.25">
      <c r="B153" s="86" t="s">
        <v>1</v>
      </c>
      <c r="C153" s="87"/>
      <c r="D153"/>
      <c r="E153"/>
      <c r="F153" s="13">
        <v>9.5000000000000001E-2</v>
      </c>
      <c r="G153" s="13">
        <v>9.5000000000000001E-2</v>
      </c>
      <c r="H153" s="13">
        <v>9.5000000000000001E-2</v>
      </c>
      <c r="I153" s="13">
        <v>9.5000000000000001E-2</v>
      </c>
      <c r="J153" s="13">
        <v>9.5000000000000001E-2</v>
      </c>
      <c r="K153" s="13">
        <v>9.5000000000000001E-2</v>
      </c>
      <c r="L153" s="13">
        <v>9.5000000000000001E-2</v>
      </c>
      <c r="N153" s="49" t="s">
        <v>47</v>
      </c>
    </row>
    <row r="154" spans="2:14" ht="15.5" x14ac:dyDescent="0.25">
      <c r="B154" s="88" t="s">
        <v>13</v>
      </c>
      <c r="C154" s="89"/>
      <c r="D154"/>
      <c r="E154"/>
      <c r="F154" s="13">
        <v>0.12</v>
      </c>
      <c r="G154" s="13">
        <v>0.16</v>
      </c>
      <c r="H154" s="13">
        <v>0.16</v>
      </c>
      <c r="I154" s="13">
        <v>0.185</v>
      </c>
      <c r="J154" s="13">
        <v>0.185</v>
      </c>
      <c r="K154" s="13">
        <v>0.185</v>
      </c>
      <c r="L154" s="13">
        <v>0.185</v>
      </c>
      <c r="N154" s="50" t="s">
        <v>14</v>
      </c>
    </row>
    <row r="155" spans="2:14" ht="15.5" x14ac:dyDescent="0.25">
      <c r="B155" s="88" t="s">
        <v>16</v>
      </c>
      <c r="C155" s="89"/>
      <c r="D155"/>
      <c r="E155"/>
      <c r="F155" s="13">
        <v>0.13250000000000001</v>
      </c>
      <c r="G155" s="13">
        <v>0.17499999999999999</v>
      </c>
      <c r="H155" s="13">
        <v>0.17499999999999999</v>
      </c>
      <c r="I155" s="13">
        <v>0.2</v>
      </c>
      <c r="J155" s="13">
        <v>0.2</v>
      </c>
      <c r="K155" s="13">
        <v>0.2</v>
      </c>
      <c r="L155" s="14">
        <v>0.2</v>
      </c>
      <c r="N155" s="49" t="s">
        <v>47</v>
      </c>
    </row>
    <row r="156" spans="2:14" ht="15.5" x14ac:dyDescent="0.25">
      <c r="B156" s="88" t="s">
        <v>17</v>
      </c>
      <c r="C156" s="89"/>
      <c r="D156"/>
      <c r="E156"/>
      <c r="F156" s="13">
        <v>0.11249999999999999</v>
      </c>
      <c r="G156" s="13">
        <v>0.14500000000000002</v>
      </c>
      <c r="H156" s="13">
        <v>0.14000000000000001</v>
      </c>
      <c r="I156" s="13">
        <v>0.16499999999999998</v>
      </c>
      <c r="J156" s="13">
        <v>0.16499999999999998</v>
      </c>
      <c r="K156" s="13">
        <v>0.16499999999999998</v>
      </c>
      <c r="L156" s="14">
        <v>0.16499999999999998</v>
      </c>
      <c r="N156" s="50" t="s">
        <v>15</v>
      </c>
    </row>
    <row r="157" spans="2:14" ht="15.5" x14ac:dyDescent="0.25">
      <c r="B157" s="88" t="s">
        <v>8</v>
      </c>
      <c r="C157" s="89"/>
      <c r="D157"/>
      <c r="E157"/>
      <c r="F157" s="13">
        <v>9.9999999999999992E-2</v>
      </c>
      <c r="G157" s="13">
        <v>0.13</v>
      </c>
      <c r="H157" s="13">
        <v>0.125</v>
      </c>
      <c r="I157" s="13">
        <v>0.15</v>
      </c>
      <c r="J157" s="13">
        <v>0.15</v>
      </c>
      <c r="K157" s="13">
        <v>0.15</v>
      </c>
      <c r="L157" s="14">
        <v>0.15</v>
      </c>
      <c r="N157" s="49">
        <v>13042</v>
      </c>
    </row>
    <row r="158" spans="2:14" ht="15.5" x14ac:dyDescent="0.25">
      <c r="B158" s="90" t="s">
        <v>2</v>
      </c>
      <c r="C158" s="91"/>
      <c r="D158"/>
      <c r="E158"/>
      <c r="F158" s="13"/>
      <c r="G158" s="13"/>
      <c r="H158" s="13"/>
      <c r="I158" s="15"/>
      <c r="J158" s="16"/>
      <c r="K158" s="15"/>
      <c r="L158" s="17"/>
    </row>
    <row r="159" spans="2:14" ht="15.5" x14ac:dyDescent="0.25">
      <c r="B159" s="92" t="s">
        <v>12</v>
      </c>
      <c r="C159" s="93"/>
      <c r="D159"/>
      <c r="E159"/>
      <c r="F159" s="19">
        <v>2.7335719181166829E-2</v>
      </c>
      <c r="G159" s="19">
        <v>2.3203985609167976E-2</v>
      </c>
      <c r="H159" s="19">
        <v>2.0356408177923672E-2</v>
      </c>
      <c r="I159" s="20">
        <v>1.8457910912201447E-2</v>
      </c>
      <c r="J159" s="21">
        <v>1.7073394043399404E-2</v>
      </c>
      <c r="K159" s="22">
        <v>1.5956559865104296E-2</v>
      </c>
      <c r="L159" s="20">
        <v>1.5213951748662892E-2</v>
      </c>
    </row>
    <row r="160" spans="2:14" ht="15.5" x14ac:dyDescent="0.25">
      <c r="B160" s="94" t="s">
        <v>18</v>
      </c>
      <c r="C160" s="95"/>
      <c r="D160"/>
      <c r="E160"/>
      <c r="F160" s="24">
        <v>2.8824456584398871E-2</v>
      </c>
      <c r="G160" s="24">
        <v>2.4825158898370298E-2</v>
      </c>
      <c r="H160" s="24">
        <v>2.2078111230212045E-2</v>
      </c>
      <c r="I160" s="25">
        <v>2.0282361660909711E-2</v>
      </c>
      <c r="J160" s="26">
        <v>1.9033414189183993E-2</v>
      </c>
      <c r="K160" s="27">
        <v>1.8078416615618337E-2</v>
      </c>
      <c r="L160" s="25">
        <v>1.7633955099663551E-2</v>
      </c>
    </row>
    <row r="161" spans="2:14" ht="15.5" x14ac:dyDescent="0.25">
      <c r="B161" s="98" t="s">
        <v>19</v>
      </c>
      <c r="C161" s="99"/>
      <c r="D161"/>
      <c r="E161"/>
      <c r="F161" s="37">
        <v>2.747584556398662E-2</v>
      </c>
      <c r="G161" s="37">
        <v>2.3267446803427575E-2</v>
      </c>
      <c r="H161" s="37">
        <v>2.0495660548332871E-2</v>
      </c>
      <c r="I161" s="38">
        <v>1.8533377530686766E-2</v>
      </c>
      <c r="J161" s="36">
        <v>1.7110745410350309E-2</v>
      </c>
      <c r="K161" s="39">
        <v>1.6063981495531756E-2</v>
      </c>
      <c r="L161" s="38">
        <v>1.5326974558242905E-2</v>
      </c>
    </row>
    <row r="162" spans="2:14" ht="16" thickBot="1" x14ac:dyDescent="0.3">
      <c r="B162" s="96" t="s">
        <v>9</v>
      </c>
      <c r="C162" s="97"/>
      <c r="D162"/>
      <c r="E162"/>
      <c r="F162" s="32">
        <v>2.6115500569437667E-2</v>
      </c>
      <c r="G162" s="32">
        <v>2.1831434831449271E-2</v>
      </c>
      <c r="H162" s="32">
        <v>1.8996541100410727E-2</v>
      </c>
      <c r="I162" s="33">
        <v>1.698956895770971E-2</v>
      </c>
      <c r="J162" s="34">
        <v>1.5499867387622218E-2</v>
      </c>
      <c r="K162" s="35">
        <v>1.4354830533841725E-2</v>
      </c>
      <c r="L162" s="33">
        <v>1.3450876108442773E-2</v>
      </c>
    </row>
    <row r="163" spans="2:14" ht="12.5" x14ac:dyDescent="0.25">
      <c r="D163"/>
      <c r="E163"/>
    </row>
    <row r="164" spans="2:14" ht="12.5" x14ac:dyDescent="0.25">
      <c r="D164"/>
      <c r="E164"/>
    </row>
    <row r="165" spans="2:14" ht="13" thickBot="1" x14ac:dyDescent="0.3">
      <c r="D165"/>
      <c r="E165"/>
    </row>
    <row r="166" spans="2:14" ht="16" thickBot="1" x14ac:dyDescent="0.3">
      <c r="B166" s="84" t="s">
        <v>0</v>
      </c>
      <c r="C166" s="85"/>
      <c r="D166"/>
      <c r="E166"/>
      <c r="F166" s="9">
        <v>48</v>
      </c>
      <c r="G166" s="9">
        <v>60</v>
      </c>
      <c r="H166" s="9">
        <v>72</v>
      </c>
      <c r="I166" s="10">
        <v>84</v>
      </c>
      <c r="J166" s="45">
        <v>96</v>
      </c>
      <c r="K166" s="10">
        <v>108</v>
      </c>
      <c r="L166" s="11">
        <v>120</v>
      </c>
      <c r="N166" s="50" t="s">
        <v>10</v>
      </c>
    </row>
    <row r="167" spans="2:14" ht="15.5" x14ac:dyDescent="0.25">
      <c r="B167" s="86" t="s">
        <v>1</v>
      </c>
      <c r="C167" s="87"/>
      <c r="D167"/>
      <c r="E167"/>
      <c r="F167" s="13">
        <v>9.9900000000000003E-2</v>
      </c>
      <c r="G167" s="13">
        <v>9.9900000000000003E-2</v>
      </c>
      <c r="H167" s="13">
        <v>9.9900000000000003E-2</v>
      </c>
      <c r="I167" s="13">
        <v>9.9900000000000003E-2</v>
      </c>
      <c r="J167" s="13">
        <v>9.9900000000000003E-2</v>
      </c>
      <c r="K167" s="13">
        <v>9.9900000000000003E-2</v>
      </c>
      <c r="L167" s="13">
        <v>9.9900000000000003E-2</v>
      </c>
      <c r="N167" s="49" t="s">
        <v>48</v>
      </c>
    </row>
    <row r="168" spans="2:14" ht="15.5" x14ac:dyDescent="0.25">
      <c r="B168" s="88" t="s">
        <v>13</v>
      </c>
      <c r="C168" s="89"/>
      <c r="D168"/>
      <c r="E168"/>
      <c r="F168" s="13">
        <v>0.14000000000000001</v>
      </c>
      <c r="G168" s="13">
        <v>0.18</v>
      </c>
      <c r="H168" s="13">
        <v>0.18</v>
      </c>
      <c r="I168" s="13">
        <v>0.20499999999999999</v>
      </c>
      <c r="J168" s="13">
        <v>0.20499999999999999</v>
      </c>
      <c r="K168" s="13">
        <v>0.20499999999999999</v>
      </c>
      <c r="L168" s="13">
        <v>0.20499999999999999</v>
      </c>
      <c r="N168" s="50" t="s">
        <v>14</v>
      </c>
    </row>
    <row r="169" spans="2:14" ht="15.5" x14ac:dyDescent="0.25">
      <c r="B169" s="88" t="s">
        <v>16</v>
      </c>
      <c r="C169" s="89"/>
      <c r="D169"/>
      <c r="E169"/>
      <c r="F169" s="13">
        <v>0.15250000000000002</v>
      </c>
      <c r="G169" s="13">
        <v>0.19500000000000001</v>
      </c>
      <c r="H169" s="13">
        <v>0.19500000000000001</v>
      </c>
      <c r="I169" s="13">
        <v>0.21999999999999997</v>
      </c>
      <c r="J169" s="13">
        <v>0.21999999999999997</v>
      </c>
      <c r="K169" s="13">
        <v>0.21999999999999997</v>
      </c>
      <c r="L169" s="14">
        <v>0.21999999999999997</v>
      </c>
      <c r="N169" s="49" t="s">
        <v>48</v>
      </c>
    </row>
    <row r="170" spans="2:14" ht="15.5" x14ac:dyDescent="0.25">
      <c r="B170" s="88" t="s">
        <v>17</v>
      </c>
      <c r="C170" s="89"/>
      <c r="D170"/>
      <c r="E170"/>
      <c r="F170" s="13">
        <v>0.13250000000000001</v>
      </c>
      <c r="G170" s="13">
        <v>0.16499999999999998</v>
      </c>
      <c r="H170" s="13">
        <v>0.15999999999999998</v>
      </c>
      <c r="I170" s="13">
        <v>0.185</v>
      </c>
      <c r="J170" s="13">
        <v>0.185</v>
      </c>
      <c r="K170" s="13">
        <v>0.185</v>
      </c>
      <c r="L170" s="14">
        <v>0.185</v>
      </c>
      <c r="N170" s="50" t="s">
        <v>15</v>
      </c>
    </row>
    <row r="171" spans="2:14" ht="15.5" x14ac:dyDescent="0.25">
      <c r="B171" s="88" t="s">
        <v>8</v>
      </c>
      <c r="C171" s="89"/>
      <c r="D171"/>
      <c r="E171"/>
      <c r="F171" s="13">
        <v>0.12000000000000001</v>
      </c>
      <c r="G171" s="13">
        <v>0.15</v>
      </c>
      <c r="H171" s="13">
        <v>0.14499999999999999</v>
      </c>
      <c r="I171" s="13">
        <v>0.16999999999999998</v>
      </c>
      <c r="J171" s="13">
        <v>0.16999999999999998</v>
      </c>
      <c r="K171" s="13">
        <v>0.16999999999999998</v>
      </c>
      <c r="L171" s="14">
        <v>0.16999999999999998</v>
      </c>
      <c r="N171" s="49">
        <v>13043</v>
      </c>
    </row>
    <row r="172" spans="2:14" ht="15.5" x14ac:dyDescent="0.25">
      <c r="B172" s="90" t="s">
        <v>2</v>
      </c>
      <c r="C172" s="91"/>
      <c r="D172"/>
      <c r="E172"/>
      <c r="F172" s="13"/>
      <c r="G172" s="13"/>
      <c r="H172" s="13"/>
      <c r="I172" s="15"/>
      <c r="J172" s="16"/>
      <c r="K172" s="15"/>
      <c r="L172" s="17"/>
    </row>
    <row r="173" spans="2:14" ht="15.5" x14ac:dyDescent="0.25">
      <c r="B173" s="92" t="s">
        <v>12</v>
      </c>
      <c r="C173" s="93"/>
      <c r="D173"/>
      <c r="E173"/>
      <c r="F173" s="19">
        <v>2.7591028810168478E-2</v>
      </c>
      <c r="G173" s="19">
        <v>2.3469441452689088E-2</v>
      </c>
      <c r="H173" s="19">
        <v>2.0630547124097658E-2</v>
      </c>
      <c r="I173" s="20">
        <v>1.8742545054705722E-2</v>
      </c>
      <c r="J173" s="21">
        <v>1.7368795336333735E-2</v>
      </c>
      <c r="K173" s="22">
        <v>1.626150594159299E-2</v>
      </c>
      <c r="L173" s="20">
        <v>1.5531147475641369E-2</v>
      </c>
    </row>
    <row r="174" spans="2:14" ht="15.5" x14ac:dyDescent="0.25">
      <c r="B174" s="94" t="s">
        <v>18</v>
      </c>
      <c r="C174" s="95"/>
      <c r="D174"/>
      <c r="E174"/>
      <c r="F174" s="24">
        <v>2.9093670694624554E-2</v>
      </c>
      <c r="G174" s="24">
        <v>2.5109161121389643E-2</v>
      </c>
      <c r="H174" s="24">
        <v>2.2375436283495576E-2</v>
      </c>
      <c r="I174" s="25">
        <v>2.0595130134372135E-2</v>
      </c>
      <c r="J174" s="26">
        <v>1.9362727455553154E-2</v>
      </c>
      <c r="K174" s="27">
        <v>1.8423913531160713E-2</v>
      </c>
      <c r="L174" s="25">
        <v>1.8001605483978406E-2</v>
      </c>
    </row>
    <row r="175" spans="2:14" ht="15.5" x14ac:dyDescent="0.25">
      <c r="B175" s="98" t="s">
        <v>19</v>
      </c>
      <c r="C175" s="99"/>
      <c r="D175"/>
      <c r="E175"/>
      <c r="F175" s="37">
        <v>2.7732463942707779E-2</v>
      </c>
      <c r="G175" s="37">
        <v>2.353362864915955E-2</v>
      </c>
      <c r="H175" s="37">
        <v>2.0771674800687718E-2</v>
      </c>
      <c r="I175" s="38">
        <v>1.8819175422238398E-2</v>
      </c>
      <c r="J175" s="36">
        <v>1.7406792951011489E-2</v>
      </c>
      <c r="K175" s="39">
        <v>1.6370980508556007E-2</v>
      </c>
      <c r="L175" s="38">
        <v>1.5646526698127251E-2</v>
      </c>
    </row>
    <row r="176" spans="2:14" ht="16" thickBot="1" x14ac:dyDescent="0.3">
      <c r="B176" s="96" t="s">
        <v>9</v>
      </c>
      <c r="C176" s="97"/>
      <c r="D176"/>
      <c r="E176"/>
      <c r="F176" s="32">
        <v>2.6359413623906307E-2</v>
      </c>
      <c r="G176" s="32">
        <v>2.2081188561091685E-2</v>
      </c>
      <c r="H176" s="32">
        <v>1.9252366770278417E-2</v>
      </c>
      <c r="I176" s="33">
        <v>1.7251560220686187E-2</v>
      </c>
      <c r="J176" s="34">
        <v>1.5768043759290064E-2</v>
      </c>
      <c r="K176" s="35">
        <v>1.4629165934890687E-2</v>
      </c>
      <c r="L176" s="33">
        <v>1.3731313465955089E-2</v>
      </c>
    </row>
    <row r="177" spans="2:13" ht="11.9" customHeight="1" x14ac:dyDescent="0.25"/>
    <row r="178" spans="2:13" ht="11.9" customHeight="1" x14ac:dyDescent="0.25"/>
    <row r="179" spans="2:13" ht="11.5" customHeight="1" x14ac:dyDescent="0.25">
      <c r="F179" s="51"/>
      <c r="G179" s="51"/>
      <c r="H179" s="51"/>
    </row>
    <row r="180" spans="2:13" x14ac:dyDescent="0.25">
      <c r="B180" s="128" t="s">
        <v>35</v>
      </c>
      <c r="C180" s="128"/>
      <c r="D180" s="128"/>
      <c r="E180" s="128"/>
      <c r="F180" s="128"/>
      <c r="G180" s="128"/>
      <c r="H180" s="128"/>
      <c r="I180" s="128"/>
      <c r="J180" s="128"/>
      <c r="K180" s="128"/>
      <c r="L180" s="128"/>
    </row>
    <row r="181" spans="2:13" ht="15.65" customHeight="1" x14ac:dyDescent="0.25">
      <c r="B181" s="128"/>
      <c r="C181" s="128"/>
      <c r="D181" s="128"/>
      <c r="E181" s="128"/>
      <c r="F181" s="128"/>
      <c r="G181" s="128"/>
      <c r="H181" s="128"/>
      <c r="I181" s="128"/>
      <c r="J181" s="128"/>
      <c r="K181" s="128"/>
      <c r="L181" s="128"/>
      <c r="M181" s="1"/>
    </row>
    <row r="182" spans="2:13" ht="13" x14ac:dyDescent="0.3">
      <c r="B182" s="40"/>
      <c r="C182" s="1"/>
      <c r="D182" s="1"/>
      <c r="E182" s="1"/>
      <c r="F182" s="1"/>
      <c r="G182" s="1"/>
      <c r="H182" s="1"/>
      <c r="I182" s="1"/>
      <c r="J182" s="1"/>
      <c r="K182" s="1"/>
      <c r="L182" s="1"/>
      <c r="M182" s="1"/>
    </row>
    <row r="183" spans="2:13" ht="13.5" thickBot="1" x14ac:dyDescent="0.35">
      <c r="B183" s="40"/>
      <c r="C183" s="1"/>
      <c r="D183" s="1"/>
      <c r="E183" s="1"/>
      <c r="F183" s="1"/>
      <c r="G183" s="1"/>
      <c r="H183" s="1"/>
      <c r="I183" s="1"/>
      <c r="J183" s="1"/>
      <c r="K183" s="1"/>
      <c r="L183" s="1"/>
      <c r="M183" s="1"/>
    </row>
    <row r="184" spans="2:13" ht="13.5" thickBot="1" x14ac:dyDescent="0.35">
      <c r="B184" s="40"/>
      <c r="C184" s="6" t="s">
        <v>20</v>
      </c>
      <c r="D184" s="1"/>
      <c r="E184" s="6" t="s">
        <v>21</v>
      </c>
      <c r="F184" s="1"/>
      <c r="G184" s="6" t="s">
        <v>22</v>
      </c>
      <c r="H184" s="1"/>
      <c r="I184" s="125" t="s">
        <v>23</v>
      </c>
      <c r="J184" s="126"/>
      <c r="K184" s="126"/>
      <c r="L184" s="127"/>
      <c r="M184" s="1"/>
    </row>
    <row r="185" spans="2:13" ht="13" x14ac:dyDescent="0.25">
      <c r="C185" s="41" t="s">
        <v>36</v>
      </c>
      <c r="D185" s="3"/>
      <c r="E185" s="74"/>
      <c r="G185" s="43" t="s">
        <v>24</v>
      </c>
      <c r="H185" s="1"/>
      <c r="M185" s="44"/>
    </row>
    <row r="186" spans="2:13" ht="13" x14ac:dyDescent="0.25">
      <c r="C186" s="41"/>
      <c r="D186" s="3"/>
      <c r="E186" s="42"/>
      <c r="G186" s="43"/>
      <c r="H186" s="1"/>
      <c r="M186" s="44"/>
    </row>
    <row r="187" spans="2:13" ht="11.5" customHeight="1" x14ac:dyDescent="0.25">
      <c r="B187" s="124" t="s">
        <v>25</v>
      </c>
      <c r="C187" s="124"/>
      <c r="D187" s="124"/>
      <c r="E187" s="124"/>
      <c r="F187" s="124"/>
      <c r="G187" s="124"/>
      <c r="H187" s="124"/>
      <c r="I187" s="124"/>
      <c r="J187" s="124"/>
      <c r="K187" s="124"/>
      <c r="L187" s="124"/>
      <c r="M187" s="75"/>
    </row>
    <row r="188" spans="2:13" ht="11.5" customHeight="1" x14ac:dyDescent="0.25">
      <c r="B188" s="124"/>
      <c r="C188" s="124"/>
      <c r="D188" s="124"/>
      <c r="E188" s="124"/>
      <c r="F188" s="124"/>
      <c r="G188" s="124"/>
      <c r="H188" s="124"/>
      <c r="I188" s="124"/>
      <c r="J188" s="124"/>
      <c r="K188" s="124"/>
      <c r="L188" s="124"/>
      <c r="M188" s="75"/>
    </row>
    <row r="189" spans="2:13" ht="11.5" customHeight="1" x14ac:dyDescent="0.25">
      <c r="B189" s="124"/>
      <c r="C189" s="124"/>
      <c r="D189" s="124"/>
      <c r="E189" s="124"/>
      <c r="F189" s="124"/>
      <c r="G189" s="124"/>
      <c r="H189" s="124"/>
      <c r="I189" s="124"/>
      <c r="J189" s="124"/>
      <c r="K189" s="124"/>
      <c r="L189" s="124"/>
      <c r="M189" s="75"/>
    </row>
    <row r="190" spans="2:13" ht="11.5" customHeight="1" x14ac:dyDescent="0.25">
      <c r="B190" s="124"/>
      <c r="C190" s="124"/>
      <c r="D190" s="124"/>
      <c r="E190" s="124"/>
      <c r="F190" s="124"/>
      <c r="G190" s="124"/>
      <c r="H190" s="124"/>
      <c r="I190" s="124"/>
      <c r="J190" s="124"/>
      <c r="K190" s="124"/>
      <c r="L190" s="124"/>
      <c r="M190" s="75"/>
    </row>
    <row r="191" spans="2:13" ht="11.5" customHeight="1" x14ac:dyDescent="0.25">
      <c r="B191" s="124"/>
      <c r="C191" s="124"/>
      <c r="D191" s="124"/>
      <c r="E191" s="124"/>
      <c r="F191" s="124"/>
      <c r="G191" s="124"/>
      <c r="H191" s="124"/>
      <c r="I191" s="124"/>
      <c r="J191" s="124"/>
      <c r="K191" s="124"/>
      <c r="L191" s="124"/>
      <c r="M191" s="75"/>
    </row>
    <row r="192" spans="2:13" ht="11.5" customHeight="1" x14ac:dyDescent="0.25">
      <c r="B192" s="124"/>
      <c r="C192" s="124"/>
      <c r="D192" s="124"/>
      <c r="E192" s="124"/>
      <c r="F192" s="124"/>
      <c r="G192" s="124"/>
      <c r="H192" s="124"/>
      <c r="I192" s="124"/>
      <c r="J192" s="124"/>
      <c r="K192" s="124"/>
      <c r="L192" s="124"/>
      <c r="M192" s="75"/>
    </row>
    <row r="193" spans="2:13" ht="11.5" customHeight="1" x14ac:dyDescent="0.25">
      <c r="B193" s="124"/>
      <c r="C193" s="124"/>
      <c r="D193" s="124"/>
      <c r="E193" s="124"/>
      <c r="F193" s="124"/>
      <c r="G193" s="124"/>
      <c r="H193" s="124"/>
      <c r="I193" s="124"/>
      <c r="J193" s="124"/>
      <c r="K193" s="124"/>
      <c r="L193" s="124"/>
      <c r="M193" s="75"/>
    </row>
    <row r="194" spans="2:13" ht="11.5" customHeight="1" x14ac:dyDescent="0.25">
      <c r="B194" s="124"/>
      <c r="C194" s="124"/>
      <c r="D194" s="124"/>
      <c r="E194" s="124"/>
      <c r="F194" s="124"/>
      <c r="G194" s="124"/>
      <c r="H194" s="124"/>
      <c r="I194" s="124"/>
      <c r="J194" s="124"/>
      <c r="K194" s="124"/>
      <c r="L194" s="124"/>
      <c r="M194" s="75"/>
    </row>
    <row r="195" spans="2:13" ht="11.5" customHeight="1" x14ac:dyDescent="0.25">
      <c r="B195" s="124"/>
      <c r="C195" s="124"/>
      <c r="D195" s="124"/>
      <c r="E195" s="124"/>
      <c r="F195" s="124"/>
      <c r="G195" s="124"/>
      <c r="H195" s="124"/>
      <c r="I195" s="124"/>
      <c r="J195" s="124"/>
      <c r="K195" s="124"/>
      <c r="L195" s="124"/>
      <c r="M195" s="75"/>
    </row>
    <row r="196" spans="2:13" ht="11.5" customHeight="1" x14ac:dyDescent="0.25">
      <c r="B196" s="124"/>
      <c r="C196" s="124"/>
      <c r="D196" s="124"/>
      <c r="E196" s="124"/>
      <c r="F196" s="124"/>
      <c r="G196" s="124"/>
      <c r="H196" s="124"/>
      <c r="I196" s="124"/>
      <c r="J196" s="124"/>
      <c r="K196" s="124"/>
      <c r="L196" s="124"/>
      <c r="M196" s="75"/>
    </row>
    <row r="197" spans="2:13" x14ac:dyDescent="0.25">
      <c r="B197" s="124"/>
      <c r="C197" s="124"/>
      <c r="D197" s="124"/>
      <c r="E197" s="124"/>
      <c r="F197" s="124"/>
      <c r="G197" s="124"/>
      <c r="H197" s="124"/>
      <c r="I197" s="124"/>
      <c r="J197" s="124"/>
      <c r="K197" s="124"/>
      <c r="L197" s="124"/>
    </row>
    <row r="198" spans="2:13" x14ac:dyDescent="0.25">
      <c r="B198" s="124"/>
      <c r="C198" s="124"/>
      <c r="D198" s="124"/>
      <c r="E198" s="124"/>
      <c r="F198" s="124"/>
      <c r="G198" s="124"/>
      <c r="H198" s="124"/>
      <c r="I198" s="124"/>
      <c r="J198" s="124"/>
      <c r="K198" s="124"/>
      <c r="L198" s="124"/>
    </row>
    <row r="199" spans="2:13" x14ac:dyDescent="0.25">
      <c r="B199" s="124"/>
      <c r="C199" s="124"/>
      <c r="D199" s="124"/>
      <c r="E199" s="124"/>
      <c r="F199" s="124"/>
      <c r="G199" s="124"/>
      <c r="H199" s="124"/>
      <c r="I199" s="124"/>
      <c r="J199" s="124"/>
      <c r="K199" s="124"/>
      <c r="L199" s="124"/>
    </row>
    <row r="200" spans="2:13" x14ac:dyDescent="0.25">
      <c r="B200" s="124"/>
      <c r="C200" s="124"/>
      <c r="D200" s="124"/>
      <c r="E200" s="124"/>
      <c r="F200" s="124"/>
      <c r="G200" s="124"/>
      <c r="H200" s="124"/>
      <c r="I200" s="124"/>
      <c r="J200" s="124"/>
      <c r="K200" s="124"/>
      <c r="L200" s="124"/>
    </row>
    <row r="201" spans="2:13" x14ac:dyDescent="0.25">
      <c r="B201" s="124"/>
      <c r="C201" s="124"/>
      <c r="D201" s="124"/>
      <c r="E201" s="124"/>
      <c r="F201" s="124"/>
      <c r="G201" s="124"/>
      <c r="H201" s="124"/>
      <c r="I201" s="124"/>
      <c r="J201" s="124"/>
      <c r="K201" s="124"/>
      <c r="L201" s="124"/>
    </row>
  </sheetData>
  <mergeCells count="137">
    <mergeCell ref="B112:C112"/>
    <mergeCell ref="B113:C113"/>
    <mergeCell ref="B114:C114"/>
    <mergeCell ref="B115:C115"/>
    <mergeCell ref="B116:C116"/>
    <mergeCell ref="B117:C117"/>
    <mergeCell ref="B187:L201"/>
    <mergeCell ref="I184:L184"/>
    <mergeCell ref="B180:L181"/>
    <mergeCell ref="B118:C118"/>
    <mergeCell ref="B119:C119"/>
    <mergeCell ref="B120:C120"/>
    <mergeCell ref="B138:C138"/>
    <mergeCell ref="B152:C152"/>
    <mergeCell ref="B139:C139"/>
    <mergeCell ref="B140:C140"/>
    <mergeCell ref="B141:C141"/>
    <mergeCell ref="B142:C142"/>
    <mergeCell ref="B143:C143"/>
    <mergeCell ref="B144:C144"/>
    <mergeCell ref="B145:C145"/>
    <mergeCell ref="B146:C146"/>
    <mergeCell ref="B147:C147"/>
    <mergeCell ref="B133:C133"/>
    <mergeCell ref="B11:M11"/>
    <mergeCell ref="B13:C13"/>
    <mergeCell ref="B77:C77"/>
    <mergeCell ref="B78:C78"/>
    <mergeCell ref="K17:M17"/>
    <mergeCell ref="D18:J18"/>
    <mergeCell ref="L18:M18"/>
    <mergeCell ref="L20:M20"/>
    <mergeCell ref="E19:F19"/>
    <mergeCell ref="B68:C68"/>
    <mergeCell ref="B69:C69"/>
    <mergeCell ref="B70:C70"/>
    <mergeCell ref="B71:C71"/>
    <mergeCell ref="B72:C72"/>
    <mergeCell ref="B73:C73"/>
    <mergeCell ref="B74:C74"/>
    <mergeCell ref="I19:J19"/>
    <mergeCell ref="L19:M19"/>
    <mergeCell ref="E20:F20"/>
    <mergeCell ref="G20:H20"/>
    <mergeCell ref="I20:J20"/>
    <mergeCell ref="G19:H19"/>
    <mergeCell ref="B75:C75"/>
    <mergeCell ref="B76:C76"/>
    <mergeCell ref="B26:C26"/>
    <mergeCell ref="B27:C27"/>
    <mergeCell ref="B28:C28"/>
    <mergeCell ref="B29:C29"/>
    <mergeCell ref="B30:C30"/>
    <mergeCell ref="B31:C31"/>
    <mergeCell ref="B32:C32"/>
    <mergeCell ref="B33:C33"/>
    <mergeCell ref="B34:C34"/>
    <mergeCell ref="B35:C35"/>
    <mergeCell ref="B36:C36"/>
    <mergeCell ref="B40:C40"/>
    <mergeCell ref="B41:C41"/>
    <mergeCell ref="B42:C42"/>
    <mergeCell ref="B43:C43"/>
    <mergeCell ref="B44:C44"/>
    <mergeCell ref="B45:C45"/>
    <mergeCell ref="B46:C46"/>
    <mergeCell ref="B47:C47"/>
    <mergeCell ref="B48:C48"/>
    <mergeCell ref="B49:C49"/>
    <mergeCell ref="B50:C50"/>
    <mergeCell ref="B54:C54"/>
    <mergeCell ref="B55:C55"/>
    <mergeCell ref="B56:C56"/>
    <mergeCell ref="B57:C57"/>
    <mergeCell ref="B58:C58"/>
    <mergeCell ref="B59:C59"/>
    <mergeCell ref="B60:C60"/>
    <mergeCell ref="B61:C61"/>
    <mergeCell ref="B62:C62"/>
    <mergeCell ref="B63:C63"/>
    <mergeCell ref="B64:C64"/>
    <mergeCell ref="B82:C82"/>
    <mergeCell ref="B86:C86"/>
    <mergeCell ref="B87:C87"/>
    <mergeCell ref="B83:C83"/>
    <mergeCell ref="B84:C84"/>
    <mergeCell ref="B85:C85"/>
    <mergeCell ref="B88:C88"/>
    <mergeCell ref="B89:C89"/>
    <mergeCell ref="B90:C90"/>
    <mergeCell ref="B91:C91"/>
    <mergeCell ref="B92:C92"/>
    <mergeCell ref="B110:C110"/>
    <mergeCell ref="B111:C111"/>
    <mergeCell ref="B96:C96"/>
    <mergeCell ref="B97:C97"/>
    <mergeCell ref="B98:C98"/>
    <mergeCell ref="B99:C99"/>
    <mergeCell ref="B100:C100"/>
    <mergeCell ref="B105:C105"/>
    <mergeCell ref="B101:C101"/>
    <mergeCell ref="B102:C102"/>
    <mergeCell ref="B103:C103"/>
    <mergeCell ref="B104:C104"/>
    <mergeCell ref="B106:C106"/>
    <mergeCell ref="B134:C134"/>
    <mergeCell ref="B173:C173"/>
    <mergeCell ref="B174:C174"/>
    <mergeCell ref="B175:C175"/>
    <mergeCell ref="B176:C176"/>
    <mergeCell ref="B148:C148"/>
    <mergeCell ref="B166:C166"/>
    <mergeCell ref="B167:C167"/>
    <mergeCell ref="B168:C168"/>
    <mergeCell ref="B169:C169"/>
    <mergeCell ref="B170:C170"/>
    <mergeCell ref="B171:C171"/>
    <mergeCell ref="B172:C172"/>
    <mergeCell ref="B153:C153"/>
    <mergeCell ref="B154:C154"/>
    <mergeCell ref="B155:C155"/>
    <mergeCell ref="B156:C156"/>
    <mergeCell ref="B162:C162"/>
    <mergeCell ref="B157:C157"/>
    <mergeCell ref="B158:C158"/>
    <mergeCell ref="B159:C159"/>
    <mergeCell ref="B160:C160"/>
    <mergeCell ref="B161:C161"/>
    <mergeCell ref="B124:C124"/>
    <mergeCell ref="B125:C125"/>
    <mergeCell ref="B126:C126"/>
    <mergeCell ref="B127:C127"/>
    <mergeCell ref="B128:C128"/>
    <mergeCell ref="B129:C129"/>
    <mergeCell ref="B130:C130"/>
    <mergeCell ref="B131:C131"/>
    <mergeCell ref="B132:C132"/>
  </mergeCells>
  <printOptions horizontalCentered="1" verticalCentered="1"/>
  <pageMargins left="0" right="0" top="0" bottom="0" header="0" footer="0"/>
  <pageSetup paperSize="9" scale="60" fitToWidth="0"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82860-A352-4E9D-951C-72AAA44BEEB0}">
  <dimension ref="B1:O294"/>
  <sheetViews>
    <sheetView showGridLines="0" showRowColHeaders="0" zoomScale="85" zoomScaleNormal="85" workbookViewId="0">
      <selection activeCell="D13" sqref="D13"/>
    </sheetView>
  </sheetViews>
  <sheetFormatPr baseColWidth="10" defaultColWidth="11.54296875" defaultRowHeight="11.5" x14ac:dyDescent="0.25"/>
  <cols>
    <col min="1" max="1" width="2.453125" style="2" customWidth="1"/>
    <col min="2" max="2" width="33.1796875" style="2" customWidth="1"/>
    <col min="3" max="3" width="1.1796875" style="2" customWidth="1"/>
    <col min="4" max="4" width="25.54296875" style="2" bestFit="1" customWidth="1"/>
    <col min="5" max="5" width="12.54296875" style="2" customWidth="1"/>
    <col min="6" max="6" width="14.453125" style="2" customWidth="1"/>
    <col min="7" max="7" width="14.54296875" style="2" customWidth="1"/>
    <col min="8" max="10" width="12.54296875" style="2" customWidth="1"/>
    <col min="11" max="11" width="12.81640625" style="2" customWidth="1"/>
    <col min="12" max="12" width="11.453125" style="2" bestFit="1" customWidth="1"/>
    <col min="13" max="13" width="2.54296875" style="2" customWidth="1"/>
    <col min="14" max="16384" width="11.54296875" style="2"/>
  </cols>
  <sheetData>
    <row r="1" spans="2:15" ht="15" customHeight="1" x14ac:dyDescent="0.25">
      <c r="B1" s="1"/>
      <c r="C1" s="1"/>
      <c r="D1" s="1"/>
      <c r="E1" s="1"/>
      <c r="F1" s="1"/>
      <c r="G1" s="1"/>
      <c r="H1" s="1"/>
      <c r="I1" s="1"/>
      <c r="J1" s="1"/>
      <c r="K1" s="1"/>
      <c r="L1" s="1"/>
      <c r="M1" s="1"/>
    </row>
    <row r="2" spans="2:15" ht="15" customHeight="1" x14ac:dyDescent="0.25">
      <c r="B2" s="1"/>
      <c r="C2" s="1"/>
      <c r="D2" s="1"/>
      <c r="E2" s="1"/>
      <c r="F2" s="1"/>
      <c r="G2" s="1"/>
      <c r="H2" s="1"/>
    </row>
    <row r="3" spans="2:15" ht="15" customHeight="1" x14ac:dyDescent="0.25">
      <c r="B3" s="1"/>
      <c r="C3" s="1"/>
      <c r="D3" s="1"/>
      <c r="E3" s="1"/>
      <c r="F3" s="1"/>
      <c r="G3" s="1"/>
      <c r="H3" s="1"/>
    </row>
    <row r="4" spans="2:15" ht="15" customHeight="1" x14ac:dyDescent="0.25">
      <c r="B4" s="1"/>
      <c r="C4" s="1"/>
      <c r="D4" s="1"/>
      <c r="E4" s="1"/>
      <c r="F4" s="1"/>
      <c r="G4" s="1"/>
      <c r="H4" s="1"/>
    </row>
    <row r="5" spans="2:15" ht="15" customHeight="1" x14ac:dyDescent="0.25">
      <c r="B5" s="1"/>
      <c r="C5" s="1"/>
      <c r="D5" s="1"/>
      <c r="E5" s="1"/>
      <c r="F5" s="1"/>
      <c r="G5" s="1"/>
      <c r="H5" s="1"/>
    </row>
    <row r="6" spans="2:15" ht="15" customHeight="1" x14ac:dyDescent="0.25">
      <c r="B6" s="1"/>
      <c r="C6" s="1"/>
      <c r="D6" s="1"/>
      <c r="E6" s="1"/>
      <c r="F6" s="1"/>
      <c r="G6" s="1"/>
      <c r="H6" s="1"/>
    </row>
    <row r="7" spans="2:15" ht="15" customHeight="1" x14ac:dyDescent="0.25">
      <c r="B7" s="1"/>
      <c r="C7" s="1"/>
      <c r="D7" s="1"/>
      <c r="E7" s="1"/>
      <c r="F7" s="1"/>
      <c r="G7" s="1"/>
      <c r="H7" s="1"/>
    </row>
    <row r="8" spans="2:15" ht="15" customHeight="1" x14ac:dyDescent="0.25">
      <c r="B8" s="1"/>
      <c r="C8" s="1"/>
      <c r="D8" s="1"/>
      <c r="E8" s="1"/>
      <c r="F8" s="1"/>
      <c r="G8" s="1"/>
      <c r="H8" s="1"/>
    </row>
    <row r="9" spans="2:15" ht="15" customHeight="1" x14ac:dyDescent="0.25">
      <c r="B9" s="1"/>
      <c r="C9" s="1"/>
      <c r="D9" s="1"/>
      <c r="E9" s="1"/>
      <c r="F9" s="1"/>
      <c r="G9" s="1"/>
      <c r="H9" s="1"/>
      <c r="I9" s="1"/>
      <c r="J9" s="1"/>
      <c r="K9" s="1"/>
      <c r="L9" s="1"/>
      <c r="M9" s="1"/>
    </row>
    <row r="10" spans="2:15" ht="21" customHeight="1" x14ac:dyDescent="0.25">
      <c r="B10" s="1"/>
      <c r="C10" s="1"/>
      <c r="D10" s="1"/>
      <c r="E10" s="1"/>
      <c r="F10" s="1"/>
      <c r="G10" s="1"/>
      <c r="H10" s="1"/>
      <c r="I10" s="1"/>
      <c r="J10" s="1"/>
      <c r="K10" s="1"/>
      <c r="L10" s="1"/>
      <c r="M10" s="1"/>
    </row>
    <row r="11" spans="2:15" ht="59.15" customHeight="1" x14ac:dyDescent="0.25">
      <c r="B11" s="111" t="s">
        <v>37</v>
      </c>
      <c r="C11" s="111"/>
      <c r="D11" s="111"/>
      <c r="E11" s="111"/>
      <c r="F11" s="111"/>
      <c r="G11" s="111"/>
      <c r="H11" s="111"/>
      <c r="I11" s="111"/>
      <c r="J11" s="111"/>
      <c r="K11" s="111"/>
      <c r="L11" s="111"/>
      <c r="M11" s="111"/>
    </row>
    <row r="12" spans="2:15" ht="12" customHeight="1" x14ac:dyDescent="0.25">
      <c r="B12" s="1"/>
      <c r="C12" s="1"/>
      <c r="D12" s="1"/>
      <c r="E12" s="1"/>
      <c r="F12" s="1"/>
      <c r="G12" s="1"/>
      <c r="H12" s="1"/>
      <c r="I12" s="1"/>
      <c r="J12" s="1"/>
      <c r="K12" s="1"/>
      <c r="L12" s="1"/>
      <c r="M12" s="1"/>
    </row>
    <row r="13" spans="2:15" ht="21" customHeight="1" x14ac:dyDescent="0.25">
      <c r="B13" s="112" t="s">
        <v>11</v>
      </c>
      <c r="C13" s="113"/>
      <c r="D13" s="48">
        <f>+TARIFA!D13</f>
        <v>3.95E-2</v>
      </c>
      <c r="E13" s="1"/>
      <c r="F13" s="1"/>
      <c r="G13" s="1"/>
      <c r="H13" s="1"/>
      <c r="M13" s="1"/>
      <c r="N13" s="52"/>
      <c r="O13" s="52"/>
    </row>
    <row r="14" spans="2:15" ht="9.65" customHeight="1" x14ac:dyDescent="0.25">
      <c r="B14" s="29"/>
      <c r="C14" s="29"/>
      <c r="D14" s="1"/>
      <c r="E14" s="1"/>
      <c r="F14" s="1"/>
      <c r="G14" s="53" t="s">
        <v>26</v>
      </c>
      <c r="H14" s="53" t="s">
        <v>27</v>
      </c>
      <c r="M14" s="1"/>
      <c r="N14" s="52"/>
      <c r="O14" s="52"/>
    </row>
    <row r="15" spans="2:15" ht="28.4" customHeight="1" x14ac:dyDescent="0.3">
      <c r="B15" s="54" t="s">
        <v>28</v>
      </c>
      <c r="C15" s="138">
        <v>20000</v>
      </c>
      <c r="D15" s="139"/>
      <c r="E15" s="55"/>
      <c r="F15" s="1"/>
      <c r="G15" s="56"/>
      <c r="H15" s="1"/>
      <c r="M15" s="1"/>
      <c r="N15" s="52"/>
      <c r="O15" s="52"/>
    </row>
    <row r="16" spans="2:15" ht="22.4" customHeight="1" x14ac:dyDescent="0.25">
      <c r="B16" s="140"/>
      <c r="C16" s="140"/>
      <c r="D16" s="140"/>
      <c r="E16" s="140"/>
      <c r="F16" s="1"/>
      <c r="G16" s="1"/>
      <c r="H16" s="1"/>
      <c r="M16" s="1"/>
      <c r="N16" s="52"/>
      <c r="O16" s="52"/>
    </row>
    <row r="17" spans="2:15" ht="15" customHeight="1" x14ac:dyDescent="0.25">
      <c r="B17" s="1"/>
      <c r="C17" s="1"/>
      <c r="D17" s="115" t="s">
        <v>3</v>
      </c>
      <c r="E17" s="116"/>
      <c r="F17" s="116"/>
      <c r="G17" s="116"/>
      <c r="H17" s="116"/>
      <c r="I17" s="116"/>
      <c r="J17" s="117"/>
      <c r="K17" s="29"/>
      <c r="L17" s="118"/>
      <c r="M17" s="118"/>
      <c r="N17" s="118"/>
      <c r="O17" s="118"/>
    </row>
    <row r="18" spans="2:15" ht="15" customHeight="1" x14ac:dyDescent="0.25">
      <c r="B18" s="1"/>
      <c r="C18" s="1"/>
      <c r="D18" s="7" t="s">
        <v>0</v>
      </c>
      <c r="E18" s="120" t="s">
        <v>4</v>
      </c>
      <c r="F18" s="121"/>
      <c r="G18" s="120" t="s">
        <v>6</v>
      </c>
      <c r="H18" s="121"/>
      <c r="I18" s="120" t="s">
        <v>7</v>
      </c>
      <c r="J18" s="121"/>
      <c r="K18" s="28"/>
      <c r="L18" s="119"/>
      <c r="M18" s="119"/>
      <c r="N18" s="119"/>
      <c r="O18" s="119"/>
    </row>
    <row r="19" spans="2:15" ht="15" customHeight="1" thickBot="1" x14ac:dyDescent="0.3">
      <c r="B19" s="1"/>
      <c r="C19" s="1"/>
      <c r="D19" s="8" t="s">
        <v>5</v>
      </c>
      <c r="E19" s="122">
        <v>5.0000000000000001E-3</v>
      </c>
      <c r="F19" s="123"/>
      <c r="G19" s="122">
        <v>0.01</v>
      </c>
      <c r="H19" s="123"/>
      <c r="I19" s="122">
        <v>0.01</v>
      </c>
      <c r="J19" s="123"/>
      <c r="K19" s="28"/>
      <c r="L19" s="119"/>
      <c r="M19" s="119"/>
      <c r="N19" s="119"/>
      <c r="O19" s="119"/>
    </row>
    <row r="20" spans="2:15" ht="15" customHeight="1" x14ac:dyDescent="0.25">
      <c r="B20" s="1"/>
      <c r="C20" s="1"/>
      <c r="D20" s="28"/>
      <c r="E20" s="47"/>
      <c r="F20" s="47"/>
      <c r="G20" s="47"/>
      <c r="H20" s="47"/>
      <c r="I20" s="47"/>
      <c r="J20" s="47"/>
      <c r="K20" s="28"/>
      <c r="L20" s="46"/>
      <c r="M20" s="46"/>
      <c r="N20" s="46"/>
      <c r="O20" s="46"/>
    </row>
    <row r="21" spans="2:15" ht="15" customHeight="1" x14ac:dyDescent="0.25">
      <c r="B21" s="1"/>
      <c r="C21" s="1"/>
      <c r="D21" s="28"/>
      <c r="E21" s="47"/>
      <c r="F21" s="47"/>
      <c r="G21" s="47"/>
      <c r="H21" s="47"/>
      <c r="I21" s="47"/>
      <c r="J21" s="47"/>
      <c r="K21" s="28"/>
      <c r="L21" s="46"/>
      <c r="M21" s="46"/>
      <c r="N21" s="46"/>
      <c r="O21" s="46"/>
    </row>
    <row r="22" spans="2:15" ht="15" customHeight="1" x14ac:dyDescent="0.25">
      <c r="B22" s="1"/>
      <c r="C22" s="1"/>
      <c r="D22" s="28"/>
      <c r="E22" s="47"/>
      <c r="F22" s="47"/>
      <c r="G22" s="47"/>
      <c r="H22" s="47"/>
      <c r="I22" s="47"/>
      <c r="J22" s="47"/>
      <c r="K22" s="28"/>
      <c r="L22" s="46"/>
      <c r="M22" s="46"/>
      <c r="N22" s="46"/>
      <c r="O22" s="46"/>
    </row>
    <row r="23" spans="2:15" ht="12" customHeight="1" x14ac:dyDescent="0.25">
      <c r="B23" s="4"/>
      <c r="C23" s="4"/>
      <c r="D23" s="18"/>
      <c r="E23" s="18"/>
      <c r="F23" s="18"/>
      <c r="G23" s="18"/>
      <c r="H23" s="18"/>
      <c r="I23" s="18"/>
      <c r="J23" s="18"/>
      <c r="K23" s="18"/>
      <c r="L23" s="18"/>
      <c r="M23" s="12"/>
    </row>
    <row r="24" spans="2:15" ht="12" customHeight="1" x14ac:dyDescent="0.25">
      <c r="B24" s="4"/>
      <c r="C24" s="4"/>
      <c r="D24" s="18"/>
      <c r="E24" s="18"/>
      <c r="F24" s="18"/>
      <c r="G24" s="18"/>
      <c r="H24" s="18"/>
      <c r="I24" s="18"/>
      <c r="J24" s="18"/>
      <c r="K24" s="18"/>
      <c r="L24" s="18"/>
      <c r="M24" s="12"/>
    </row>
    <row r="25" spans="2:15" ht="12" customHeight="1" thickBot="1" x14ac:dyDescent="0.3">
      <c r="B25" s="4"/>
      <c r="C25" s="4"/>
      <c r="D25" s="18"/>
      <c r="E25" s="18"/>
      <c r="F25" s="18"/>
      <c r="G25" s="18"/>
      <c r="H25" s="18"/>
      <c r="I25" s="18"/>
      <c r="J25" s="18"/>
      <c r="K25" s="18"/>
      <c r="L25" s="18"/>
      <c r="M25" s="12"/>
    </row>
    <row r="26" spans="2:15" ht="12" customHeight="1" thickTop="1" thickBot="1" x14ac:dyDescent="0.3">
      <c r="B26" s="132" t="s">
        <v>0</v>
      </c>
      <c r="C26" s="133"/>
      <c r="D26" s="57">
        <v>24</v>
      </c>
      <c r="E26" s="57">
        <v>36</v>
      </c>
      <c r="F26" s="57">
        <v>48</v>
      </c>
      <c r="G26" s="57">
        <v>60</v>
      </c>
      <c r="H26" s="58">
        <v>72</v>
      </c>
      <c r="I26" s="57">
        <v>84</v>
      </c>
      <c r="J26" s="57">
        <v>96</v>
      </c>
      <c r="K26" s="59">
        <v>108</v>
      </c>
      <c r="L26" s="59">
        <v>120</v>
      </c>
      <c r="M26" s="12"/>
      <c r="N26" s="60" t="s">
        <v>10</v>
      </c>
    </row>
    <row r="27" spans="2:15" ht="15" customHeight="1" thickTop="1" thickBot="1" x14ac:dyDescent="0.3">
      <c r="B27" s="134" t="s">
        <v>1</v>
      </c>
      <c r="C27" s="135"/>
      <c r="D27" s="61">
        <f>+TARIFA!D27</f>
        <v>4.99E-2</v>
      </c>
      <c r="E27" s="61">
        <f>+TARIFA!E27</f>
        <v>4.99E-2</v>
      </c>
      <c r="F27" s="61">
        <f>+TARIFA!F27</f>
        <v>4.99E-2</v>
      </c>
      <c r="G27" s="61">
        <f>+TARIFA!G27</f>
        <v>4.99E-2</v>
      </c>
      <c r="H27" s="61">
        <f>+TARIFA!H27</f>
        <v>4.99E-2</v>
      </c>
      <c r="I27" s="61">
        <f>+TARIFA!I27</f>
        <v>4.99E-2</v>
      </c>
      <c r="J27" s="61">
        <f>+TARIFA!J27</f>
        <v>4.99E-2</v>
      </c>
      <c r="K27" s="61">
        <f>+TARIFA!K27</f>
        <v>4.99E-2</v>
      </c>
      <c r="L27" s="61">
        <f>+TARIFA!L27</f>
        <v>4.99E-2</v>
      </c>
      <c r="M27" s="12"/>
      <c r="N27" s="49" t="str">
        <f>TARIFA!N27</f>
        <v>PCG</v>
      </c>
    </row>
    <row r="28" spans="2:15" ht="15" customHeight="1" thickTop="1" thickBot="1" x14ac:dyDescent="0.3">
      <c r="B28" s="136" t="s">
        <v>29</v>
      </c>
      <c r="C28" s="137"/>
      <c r="D28" s="62">
        <f>TARIFA!D28*$C$15</f>
        <v>0</v>
      </c>
      <c r="E28" s="62">
        <f>TARIFA!E28*$C$15</f>
        <v>0</v>
      </c>
      <c r="F28" s="62">
        <f>TARIFA!F28*$C$15</f>
        <v>100</v>
      </c>
      <c r="G28" s="62">
        <f>TARIFA!G28*$C$15</f>
        <v>400</v>
      </c>
      <c r="H28" s="62">
        <f>TARIFA!H28*$C$15</f>
        <v>400</v>
      </c>
      <c r="I28" s="62">
        <f>TARIFA!I28*$C$15</f>
        <v>600</v>
      </c>
      <c r="J28" s="62">
        <f>TARIFA!J28*$C$15</f>
        <v>600</v>
      </c>
      <c r="K28" s="62">
        <f>TARIFA!K28*$C$15</f>
        <v>600</v>
      </c>
      <c r="L28" s="62">
        <f>TARIFA!L28*$C$15</f>
        <v>600</v>
      </c>
      <c r="M28" s="12"/>
      <c r="N28" s="60" t="s">
        <v>14</v>
      </c>
    </row>
    <row r="29" spans="2:15" ht="15" customHeight="1" thickTop="1" thickBot="1" x14ac:dyDescent="0.3">
      <c r="B29" s="136" t="s">
        <v>31</v>
      </c>
      <c r="C29" s="137"/>
      <c r="D29" s="62">
        <f>TARIFA!D29*$C$15</f>
        <v>250</v>
      </c>
      <c r="E29" s="62">
        <f>TARIFA!E29*$C$15</f>
        <v>250</v>
      </c>
      <c r="F29" s="62">
        <f>TARIFA!F29*$C$15</f>
        <v>350.00000000000006</v>
      </c>
      <c r="G29" s="62">
        <f>TARIFA!G29*$C$15</f>
        <v>700.00000000000011</v>
      </c>
      <c r="H29" s="62">
        <f>TARIFA!H29*$C$15</f>
        <v>700.00000000000011</v>
      </c>
      <c r="I29" s="62">
        <f>TARIFA!I29*$C$15</f>
        <v>900</v>
      </c>
      <c r="J29" s="62">
        <f>TARIFA!J29*$C$15</f>
        <v>900</v>
      </c>
      <c r="K29" s="62">
        <f>TARIFA!K29*$C$15</f>
        <v>900</v>
      </c>
      <c r="L29" s="62">
        <f>TARIFA!L29*$C$15</f>
        <v>900</v>
      </c>
      <c r="M29" s="12"/>
      <c r="N29" s="49" t="str">
        <f>TARIFA!N29</f>
        <v>PCG</v>
      </c>
    </row>
    <row r="30" spans="2:15" ht="15" customHeight="1" thickTop="1" thickBot="1" x14ac:dyDescent="0.3">
      <c r="B30" s="136" t="s">
        <v>32</v>
      </c>
      <c r="C30" s="137"/>
      <c r="D30" s="62">
        <f>TARIFA!D30*$C$15</f>
        <v>0</v>
      </c>
      <c r="E30" s="62">
        <f>TARIFA!E30*$C$15</f>
        <v>0</v>
      </c>
      <c r="F30" s="62">
        <f>TARIFA!F30*$C$15</f>
        <v>0</v>
      </c>
      <c r="G30" s="62">
        <f>TARIFA!G30*$C$15</f>
        <v>100.00000000000001</v>
      </c>
      <c r="H30" s="62">
        <f>TARIFA!H30*$C$15</f>
        <v>0</v>
      </c>
      <c r="I30" s="62">
        <f>TARIFA!I30*$C$15</f>
        <v>199.99999999999989</v>
      </c>
      <c r="J30" s="62">
        <f>TARIFA!J30*$C$15</f>
        <v>199.99999999999989</v>
      </c>
      <c r="K30" s="62">
        <f>TARIFA!K30*$C$15</f>
        <v>199.99999999999989</v>
      </c>
      <c r="L30" s="62">
        <f>TARIFA!L30*$C$15</f>
        <v>199.99999999999989</v>
      </c>
      <c r="M30" s="12"/>
      <c r="N30" s="60" t="s">
        <v>15</v>
      </c>
    </row>
    <row r="31" spans="2:15" ht="13.5" customHeight="1" thickTop="1" thickBot="1" x14ac:dyDescent="0.3">
      <c r="B31" s="136" t="s">
        <v>8</v>
      </c>
      <c r="C31" s="137"/>
      <c r="D31" s="62">
        <f>TARIFA!D31*$C$15</f>
        <v>0</v>
      </c>
      <c r="E31" s="62">
        <f>TARIFA!E31*$C$15</f>
        <v>0</v>
      </c>
      <c r="F31" s="62">
        <f>TARIFA!F31*$C$15</f>
        <v>0</v>
      </c>
      <c r="G31" s="62">
        <f>TARIFA!G31*$C$15</f>
        <v>0</v>
      </c>
      <c r="H31" s="62">
        <f>TARIFA!H31*$C$15</f>
        <v>0</v>
      </c>
      <c r="I31" s="62">
        <f>TARIFA!I31*$C$15</f>
        <v>0</v>
      </c>
      <c r="J31" s="62">
        <f>TARIFA!J31*$C$15</f>
        <v>0</v>
      </c>
      <c r="K31" s="62">
        <f>TARIFA!K31*$C$15</f>
        <v>0</v>
      </c>
      <c r="L31" s="62">
        <f>TARIFA!L31*$C$15</f>
        <v>0</v>
      </c>
      <c r="M31" s="12"/>
      <c r="N31" s="49">
        <f>TARIFA!N31</f>
        <v>13033</v>
      </c>
    </row>
    <row r="32" spans="2:15" ht="15" customHeight="1" thickTop="1" thickBot="1" x14ac:dyDescent="0.3">
      <c r="B32" s="129" t="s">
        <v>2</v>
      </c>
      <c r="C32" s="129"/>
      <c r="D32" s="63"/>
      <c r="E32" s="63"/>
      <c r="F32" s="63"/>
      <c r="G32" s="63"/>
      <c r="H32" s="63"/>
      <c r="I32" s="63"/>
      <c r="J32" s="63"/>
      <c r="K32" s="63"/>
      <c r="L32" s="63"/>
      <c r="M32" s="12"/>
    </row>
    <row r="33" spans="2:14" ht="15" customHeight="1" thickTop="1" thickBot="1" x14ac:dyDescent="0.3">
      <c r="B33" s="130" t="s">
        <v>30</v>
      </c>
      <c r="C33" s="131"/>
      <c r="D33" s="65">
        <f>TARIFA!D33*$C$15</f>
        <v>940.47159816319129</v>
      </c>
      <c r="E33" s="65">
        <f>TARIFA!E33*$C$15</f>
        <v>644.26165245532695</v>
      </c>
      <c r="F33" s="65">
        <f>TARIFA!F33*$C$15</f>
        <v>501.05087571293615</v>
      </c>
      <c r="G33" s="65">
        <f>TARIFA!G33*$C$15</f>
        <v>416.89784322956962</v>
      </c>
      <c r="H33" s="65">
        <f>TARIFA!H33*$C$15</f>
        <v>358.68641456628006</v>
      </c>
      <c r="I33" s="65">
        <f>TARIFA!I33*$C$15</f>
        <v>319.13363298403016</v>
      </c>
      <c r="J33" s="65">
        <f>TARIFA!J33*$C$15</f>
        <v>289.81042158296799</v>
      </c>
      <c r="K33" s="65">
        <f>TARIFA!K33*$C$15</f>
        <v>266.0501025195241</v>
      </c>
      <c r="L33" s="65">
        <f>TARIFA!L33*$C$15</f>
        <v>249.29869099553261</v>
      </c>
      <c r="M33" s="12"/>
    </row>
    <row r="34" spans="2:14" ht="15" customHeight="1" thickTop="1" thickBot="1" x14ac:dyDescent="0.3">
      <c r="B34" s="130" t="s">
        <v>33</v>
      </c>
      <c r="C34" s="131"/>
      <c r="D34" s="65">
        <f>TARIFA!D34*$C$15</f>
        <v>965.20964336848544</v>
      </c>
      <c r="E34" s="65">
        <f>TARIFA!E34*$C$15</f>
        <v>669.63313317199209</v>
      </c>
      <c r="F34" s="65">
        <f>TARIFA!F34*$C$15</f>
        <v>528.33873211255616</v>
      </c>
      <c r="G34" s="65">
        <f>TARIFA!G34*$C$15</f>
        <v>446.02489317493763</v>
      </c>
      <c r="H34" s="65">
        <f>TARIFA!H34*$C$15</f>
        <v>389.02337231322019</v>
      </c>
      <c r="I34" s="65">
        <f>TARIFA!I34*$C$15</f>
        <v>350.67802597656623</v>
      </c>
      <c r="J34" s="65">
        <f>TARIFA!J34*$C$15</f>
        <v>323.0805647845504</v>
      </c>
      <c r="K34" s="65">
        <f>TARIFA!K34*$C$15</f>
        <v>301.42866849981192</v>
      </c>
      <c r="L34" s="65">
        <f>TARIFA!L34*$C$15</f>
        <v>288.95332363641035</v>
      </c>
      <c r="M34" s="12"/>
    </row>
    <row r="35" spans="2:14" ht="15" customHeight="1" thickTop="1" thickBot="1" x14ac:dyDescent="0.3">
      <c r="B35" s="130" t="s">
        <v>34</v>
      </c>
      <c r="C35" s="131"/>
      <c r="D35" s="65">
        <f>TARIFA!D35*$C$15</f>
        <v>935.29203979834563</v>
      </c>
      <c r="E35" s="65">
        <f>TARIFA!E35*$C$15</f>
        <v>646.75721950785328</v>
      </c>
      <c r="F35" s="65">
        <f>TARIFA!F35*$C$15</f>
        <v>503.61932640402728</v>
      </c>
      <c r="G35" s="65">
        <f>TARIFA!G35*$C$15</f>
        <v>418.03802817284708</v>
      </c>
      <c r="H35" s="65">
        <f>TARIFA!H35*$C$15</f>
        <v>361.14008581443767</v>
      </c>
      <c r="I35" s="65">
        <f>TARIFA!I35*$C$15</f>
        <v>320.43843590787122</v>
      </c>
      <c r="J35" s="65">
        <f>TARIFA!J35*$C$15</f>
        <v>290.44443819239115</v>
      </c>
      <c r="K35" s="65">
        <f>TARIFA!K35*$C$15</f>
        <v>267.84118631387889</v>
      </c>
      <c r="L35" s="65">
        <f>TARIFA!L35*$C$15</f>
        <v>251.15070413100287</v>
      </c>
      <c r="M35" s="12"/>
    </row>
    <row r="36" spans="2:14" ht="15" customHeight="1" thickTop="1" thickBot="1" x14ac:dyDescent="0.3">
      <c r="B36" s="130" t="s">
        <v>9</v>
      </c>
      <c r="C36" s="131"/>
      <c r="D36" s="65">
        <f>TARIFA!D36*$C$15</f>
        <v>911.99308850025568</v>
      </c>
      <c r="E36" s="65">
        <f>TARIFA!E36*$C$15</f>
        <v>623.00161263485938</v>
      </c>
      <c r="F36" s="65">
        <f>TARIFA!F36*$C$15</f>
        <v>478.68484246844247</v>
      </c>
      <c r="G36" s="65">
        <f>TARIFA!G36*$C$15</f>
        <v>392.23770644996779</v>
      </c>
      <c r="H36" s="65">
        <f>TARIFA!H36*$C$15</f>
        <v>334.72512227657137</v>
      </c>
      <c r="I36" s="65">
        <f>TARIFA!I36*$C$15</f>
        <v>293.74629068788454</v>
      </c>
      <c r="J36" s="65">
        <f>TARIFA!J36*$C$15</f>
        <v>263.10076898995447</v>
      </c>
      <c r="K36" s="65">
        <f>TARIFA!K36*$C$15</f>
        <v>239.34382896222246</v>
      </c>
      <c r="L36" s="65">
        <f>TARIFA!L36*$C$15</f>
        <v>220.40860007805514</v>
      </c>
      <c r="M36" s="12"/>
    </row>
    <row r="37" spans="2:14" ht="12" customHeight="1" thickTop="1" x14ac:dyDescent="0.25">
      <c r="B37" s="4"/>
      <c r="C37" s="4"/>
      <c r="D37"/>
      <c r="E37"/>
      <c r="F37" s="18"/>
      <c r="G37" s="18"/>
      <c r="H37" s="18"/>
      <c r="I37" s="18"/>
      <c r="J37" s="18"/>
      <c r="K37" s="18"/>
      <c r="L37" s="18"/>
      <c r="M37" s="12"/>
    </row>
    <row r="38" spans="2:14" ht="12" customHeight="1" x14ac:dyDescent="0.25">
      <c r="B38" s="4"/>
      <c r="C38" s="4"/>
      <c r="D38"/>
      <c r="E38"/>
      <c r="F38" s="18"/>
      <c r="G38" s="18"/>
      <c r="H38" s="18"/>
      <c r="I38" s="18"/>
      <c r="J38" s="18"/>
      <c r="K38" s="18"/>
      <c r="L38" s="18"/>
      <c r="M38" s="12"/>
    </row>
    <row r="39" spans="2:14" ht="12" customHeight="1" thickBot="1" x14ac:dyDescent="0.3">
      <c r="B39" s="4"/>
      <c r="C39" s="4"/>
      <c r="D39"/>
      <c r="E39"/>
      <c r="F39" s="18"/>
      <c r="G39" s="18"/>
      <c r="H39" s="18"/>
      <c r="I39" s="18"/>
      <c r="J39" s="18"/>
      <c r="K39" s="18"/>
      <c r="L39" s="18"/>
      <c r="M39" s="12"/>
    </row>
    <row r="40" spans="2:14" ht="12" customHeight="1" thickTop="1" thickBot="1" x14ac:dyDescent="0.3">
      <c r="B40" s="132" t="s">
        <v>0</v>
      </c>
      <c r="C40" s="133"/>
      <c r="D40" s="57">
        <v>46</v>
      </c>
      <c r="E40" s="57">
        <v>47</v>
      </c>
      <c r="F40" s="57">
        <v>48</v>
      </c>
      <c r="G40" s="57">
        <v>60</v>
      </c>
      <c r="H40" s="58">
        <v>72</v>
      </c>
      <c r="I40" s="57">
        <v>84</v>
      </c>
      <c r="J40" s="57">
        <v>96</v>
      </c>
      <c r="K40" s="59">
        <v>108</v>
      </c>
      <c r="L40" s="59">
        <v>120</v>
      </c>
      <c r="M40" s="12"/>
      <c r="N40" s="60" t="s">
        <v>10</v>
      </c>
    </row>
    <row r="41" spans="2:14" ht="15" customHeight="1" thickTop="1" thickBot="1" x14ac:dyDescent="0.3">
      <c r="B41" s="134" t="s">
        <v>1</v>
      </c>
      <c r="C41" s="135"/>
      <c r="D41" s="61">
        <f>+TARIFA!D41</f>
        <v>5.5E-2</v>
      </c>
      <c r="E41" s="61">
        <f>+TARIFA!E41</f>
        <v>5.5E-2</v>
      </c>
      <c r="F41" s="61">
        <f>+TARIFA!F41</f>
        <v>5.5E-2</v>
      </c>
      <c r="G41" s="61">
        <f>+TARIFA!G41</f>
        <v>5.5E-2</v>
      </c>
      <c r="H41" s="61">
        <f>+TARIFA!H41</f>
        <v>5.5E-2</v>
      </c>
      <c r="I41" s="61">
        <f>+TARIFA!I41</f>
        <v>5.5E-2</v>
      </c>
      <c r="J41" s="61">
        <f>+TARIFA!J41</f>
        <v>5.5E-2</v>
      </c>
      <c r="K41" s="61">
        <f>+TARIFA!K41</f>
        <v>5.5E-2</v>
      </c>
      <c r="L41" s="61">
        <f>+TARIFA!L41</f>
        <v>5.5E-2</v>
      </c>
      <c r="M41" s="12"/>
      <c r="N41" s="49" t="str">
        <f>TARIFA!N41</f>
        <v>PCH</v>
      </c>
    </row>
    <row r="42" spans="2:14" ht="15" customHeight="1" thickTop="1" thickBot="1" x14ac:dyDescent="0.3">
      <c r="B42" s="136" t="s">
        <v>29</v>
      </c>
      <c r="C42" s="137"/>
      <c r="D42" s="62">
        <f>TARIFA!D42*$C$15</f>
        <v>0</v>
      </c>
      <c r="E42" s="62">
        <f>TARIFA!E42*$C$15</f>
        <v>0</v>
      </c>
      <c r="F42" s="62">
        <f>TARIFA!F42*$C$15</f>
        <v>400</v>
      </c>
      <c r="G42" s="62">
        <f>TARIFA!G42*$C$15</f>
        <v>700.00000000000011</v>
      </c>
      <c r="H42" s="62">
        <f>TARIFA!H42*$C$15</f>
        <v>700.00000000000011</v>
      </c>
      <c r="I42" s="62">
        <f>TARIFA!I42*$C$15</f>
        <v>900</v>
      </c>
      <c r="J42" s="62">
        <f>TARIFA!J42*$C$15</f>
        <v>900</v>
      </c>
      <c r="K42" s="62">
        <f>TARIFA!K42*$C$15</f>
        <v>900</v>
      </c>
      <c r="L42" s="62">
        <f>TARIFA!L42*$C$15</f>
        <v>900</v>
      </c>
      <c r="M42" s="12"/>
      <c r="N42" s="60" t="s">
        <v>14</v>
      </c>
    </row>
    <row r="43" spans="2:14" ht="15" customHeight="1" thickTop="1" thickBot="1" x14ac:dyDescent="0.3">
      <c r="B43" s="136" t="s">
        <v>31</v>
      </c>
      <c r="C43" s="137"/>
      <c r="D43" s="62">
        <f>TARIFA!D43*$C$15</f>
        <v>250</v>
      </c>
      <c r="E43" s="62">
        <f>TARIFA!E43*$C$15</f>
        <v>250</v>
      </c>
      <c r="F43" s="62">
        <f>TARIFA!F43*$C$15</f>
        <v>650</v>
      </c>
      <c r="G43" s="62">
        <f>TARIFA!G43*$C$15</f>
        <v>1000</v>
      </c>
      <c r="H43" s="62">
        <f>TARIFA!H43*$C$15</f>
        <v>1000</v>
      </c>
      <c r="I43" s="62">
        <f>TARIFA!I43*$C$15</f>
        <v>1200</v>
      </c>
      <c r="J43" s="62">
        <f>TARIFA!J43*$C$15</f>
        <v>1200</v>
      </c>
      <c r="K43" s="62">
        <f>TARIFA!K43*$C$15</f>
        <v>1200</v>
      </c>
      <c r="L43" s="62">
        <f>TARIFA!L43*$C$15</f>
        <v>1200</v>
      </c>
      <c r="M43" s="12"/>
      <c r="N43" s="49" t="str">
        <f>TARIFA!N43</f>
        <v>PCH</v>
      </c>
    </row>
    <row r="44" spans="2:14" ht="15" customHeight="1" thickTop="1" thickBot="1" x14ac:dyDescent="0.3">
      <c r="B44" s="136" t="s">
        <v>32</v>
      </c>
      <c r="C44" s="137"/>
      <c r="D44" s="62">
        <f>TARIFA!D44*$C$15</f>
        <v>0</v>
      </c>
      <c r="E44" s="62">
        <f>TARIFA!E44*$C$15</f>
        <v>0</v>
      </c>
      <c r="F44" s="62">
        <f>TARIFA!F44*$C$15</f>
        <v>250</v>
      </c>
      <c r="G44" s="62">
        <f>TARIFA!G44*$C$15</f>
        <v>400.00000000000006</v>
      </c>
      <c r="H44" s="62">
        <f>TARIFA!H44*$C$15</f>
        <v>300</v>
      </c>
      <c r="I44" s="62">
        <f>TARIFA!I44*$C$15</f>
        <v>499.99999999999989</v>
      </c>
      <c r="J44" s="62">
        <f>TARIFA!J44*$C$15</f>
        <v>499.99999999999989</v>
      </c>
      <c r="K44" s="62">
        <f>TARIFA!K44*$C$15</f>
        <v>499.99999999999989</v>
      </c>
      <c r="L44" s="62">
        <f>TARIFA!L44*$C$15</f>
        <v>499.99999999999989</v>
      </c>
      <c r="M44" s="12"/>
      <c r="N44" s="60" t="s">
        <v>15</v>
      </c>
    </row>
    <row r="45" spans="2:14" ht="13.5" customHeight="1" thickTop="1" thickBot="1" x14ac:dyDescent="0.3">
      <c r="B45" s="136" t="s">
        <v>8</v>
      </c>
      <c r="C45" s="137"/>
      <c r="D45" s="62">
        <f>TARIFA!D45*$C$15</f>
        <v>0</v>
      </c>
      <c r="E45" s="62">
        <f>TARIFA!E45*$C$15</f>
        <v>0</v>
      </c>
      <c r="F45" s="62">
        <f>TARIFA!F45*$C$15</f>
        <v>0</v>
      </c>
      <c r="G45" s="62">
        <f>TARIFA!G45*$C$15</f>
        <v>100.00000000000009</v>
      </c>
      <c r="H45" s="62">
        <f>TARIFA!H45*$C$15</f>
        <v>0</v>
      </c>
      <c r="I45" s="62">
        <f>TARIFA!I45*$C$15</f>
        <v>199.99999999999989</v>
      </c>
      <c r="J45" s="62">
        <f>TARIFA!J45*$C$15</f>
        <v>199.99999999999989</v>
      </c>
      <c r="K45" s="62">
        <f>TARIFA!K45*$C$15</f>
        <v>199.99999999999989</v>
      </c>
      <c r="L45" s="62">
        <f>TARIFA!L45*$C$15</f>
        <v>199.99999999999989</v>
      </c>
      <c r="M45" s="12"/>
      <c r="N45" s="49">
        <f>TARIFA!N45</f>
        <v>13034</v>
      </c>
    </row>
    <row r="46" spans="2:14" ht="15" customHeight="1" thickTop="1" thickBot="1" x14ac:dyDescent="0.3">
      <c r="B46" s="129" t="s">
        <v>2</v>
      </c>
      <c r="C46" s="129"/>
      <c r="D46" s="63"/>
      <c r="E46" s="63"/>
      <c r="F46" s="63"/>
      <c r="G46" s="63"/>
      <c r="H46" s="63"/>
      <c r="I46" s="63"/>
      <c r="J46" s="63"/>
      <c r="K46" s="63"/>
      <c r="L46" s="63"/>
      <c r="M46" s="12"/>
    </row>
    <row r="47" spans="2:14" ht="15" customHeight="1" thickTop="1" thickBot="1" x14ac:dyDescent="0.3">
      <c r="B47" s="130" t="s">
        <v>30</v>
      </c>
      <c r="C47" s="131"/>
      <c r="D47" s="65">
        <f>TARIFA!D47*$C$15</f>
        <v>945.37570284973856</v>
      </c>
      <c r="E47" s="65">
        <f>TARIFA!E47*$C$15</f>
        <v>649.19565589093133</v>
      </c>
      <c r="F47" s="65">
        <f>TARIFA!F47*$C$15</f>
        <v>506.09323531734418</v>
      </c>
      <c r="G47" s="65">
        <f>TARIFA!G47*$C$15</f>
        <v>422.07982008469207</v>
      </c>
      <c r="H47" s="65">
        <f>TARIFA!H47*$C$15</f>
        <v>363.9795624194353</v>
      </c>
      <c r="I47" s="65">
        <f>TARIFA!I47*$C$15</f>
        <v>324.57325544784243</v>
      </c>
      <c r="J47" s="65">
        <f>TARIFA!J47*$C$15</f>
        <v>295.40188377542609</v>
      </c>
      <c r="K47" s="65">
        <f>TARIFA!K47*$C$15</f>
        <v>271.77086629123386</v>
      </c>
      <c r="L47" s="65">
        <f>TARIFA!L47*$C$15</f>
        <v>255.20011157509146</v>
      </c>
      <c r="M47" s="12"/>
    </row>
    <row r="48" spans="2:14" ht="15" customHeight="1" thickTop="1" thickBot="1" x14ac:dyDescent="0.3">
      <c r="B48" s="130" t="s">
        <v>33</v>
      </c>
      <c r="C48" s="131"/>
      <c r="D48" s="65">
        <f>TARIFA!D48*$C$15</f>
        <v>970.24274500046363</v>
      </c>
      <c r="E48" s="65">
        <f>TARIFA!E48*$C$15</f>
        <v>674.76144116156979</v>
      </c>
      <c r="F48" s="65">
        <f>TARIFA!F48*$C$15</f>
        <v>533.6557049178781</v>
      </c>
      <c r="G48" s="65">
        <f>TARIFA!G48*$C$15</f>
        <v>451.56891483582262</v>
      </c>
      <c r="H48" s="65">
        <f>TARIFA!H48*$C$15</f>
        <v>394.76420370343851</v>
      </c>
      <c r="I48" s="65">
        <f>TARIFA!I48*$C$15</f>
        <v>356.65532159981672</v>
      </c>
      <c r="J48" s="65">
        <f>TARIFA!J48*$C$15</f>
        <v>329.31392503862139</v>
      </c>
      <c r="K48" s="65">
        <f>TARIFA!K48*$C$15</f>
        <v>307.91016273784504</v>
      </c>
      <c r="L48" s="65">
        <f>TARIFA!L48*$C$15</f>
        <v>295.79345217391</v>
      </c>
      <c r="M48" s="12"/>
    </row>
    <row r="49" spans="2:14" ht="15" customHeight="1" thickTop="1" thickBot="1" x14ac:dyDescent="0.3">
      <c r="B49" s="130" t="s">
        <v>34</v>
      </c>
      <c r="C49" s="131"/>
      <c r="D49" s="65">
        <f>TARIFA!D49*$C$15</f>
        <v>940.16913559222564</v>
      </c>
      <c r="E49" s="65">
        <f>TARIFA!E49*$C$15</f>
        <v>651.7103349554236</v>
      </c>
      <c r="F49" s="65">
        <f>TARIFA!F49*$C$15</f>
        <v>508.68753378685147</v>
      </c>
      <c r="G49" s="65">
        <f>TARIFA!G49*$C$15</f>
        <v>423.23417735359453</v>
      </c>
      <c r="H49" s="65">
        <f>TARIFA!H49*$C$15</f>
        <v>366.46944257925531</v>
      </c>
      <c r="I49" s="65">
        <f>TARIFA!I49*$C$15</f>
        <v>325.90029869536551</v>
      </c>
      <c r="J49" s="65">
        <f>TARIFA!J49*$C$15</f>
        <v>296.04813279485586</v>
      </c>
      <c r="K49" s="65">
        <f>TARIFA!K49*$C$15</f>
        <v>273.60046300922897</v>
      </c>
      <c r="L49" s="65">
        <f>TARIFA!L49*$C$15</f>
        <v>257.09596572868998</v>
      </c>
      <c r="M49" s="12"/>
    </row>
    <row r="50" spans="2:14" ht="15" customHeight="1" thickTop="1" thickBot="1" x14ac:dyDescent="0.3">
      <c r="B50" s="130" t="s">
        <v>9</v>
      </c>
      <c r="C50" s="131"/>
      <c r="D50" s="65">
        <f>TARIFA!D50*$C$15</f>
        <v>916.74869152766018</v>
      </c>
      <c r="E50" s="65">
        <f>TARIFA!E50*$C$15</f>
        <v>627.77279851161086</v>
      </c>
      <c r="F50" s="65">
        <f>TARIFA!F50*$C$15</f>
        <v>483.50211997438606</v>
      </c>
      <c r="G50" s="65">
        <f>TARIFA!G50*$C$15</f>
        <v>397.11316155135285</v>
      </c>
      <c r="H50" s="65">
        <f>TARIFA!H50*$C$15</f>
        <v>339.66467250882022</v>
      </c>
      <c r="I50" s="65">
        <f>TARIFA!I50*$C$15</f>
        <v>298.75318672245982</v>
      </c>
      <c r="J50" s="65">
        <f>TARIFA!J50*$C$15</f>
        <v>268.17690805554992</v>
      </c>
      <c r="K50" s="65">
        <f>TARIFA!K50*$C$15</f>
        <v>244.49033893437658</v>
      </c>
      <c r="L50" s="65">
        <f>TARIFA!L50*$C$15</f>
        <v>225.62613187983948</v>
      </c>
      <c r="M50" s="12"/>
    </row>
    <row r="51" spans="2:14" ht="12" customHeight="1" thickTop="1" x14ac:dyDescent="0.25">
      <c r="B51" s="4"/>
      <c r="C51" s="4"/>
      <c r="D51" s="18"/>
      <c r="E51" s="18"/>
      <c r="F51" s="18"/>
      <c r="G51" s="18"/>
      <c r="H51" s="18"/>
      <c r="I51" s="18"/>
      <c r="J51" s="18"/>
      <c r="K51" s="18"/>
      <c r="L51" s="18"/>
      <c r="M51" s="12"/>
    </row>
    <row r="52" spans="2:14" ht="12" customHeight="1" x14ac:dyDescent="0.25">
      <c r="B52" s="4"/>
      <c r="C52" s="4"/>
      <c r="D52" s="18"/>
      <c r="E52" s="18"/>
      <c r="F52" s="18"/>
      <c r="G52" s="18"/>
      <c r="H52" s="18"/>
      <c r="I52" s="18"/>
      <c r="J52" s="18"/>
      <c r="K52" s="18"/>
      <c r="L52" s="18"/>
      <c r="M52" s="12"/>
    </row>
    <row r="53" spans="2:14" ht="12" customHeight="1" thickBot="1" x14ac:dyDescent="0.3">
      <c r="B53" s="4"/>
      <c r="C53" s="4"/>
      <c r="D53" s="18"/>
      <c r="E53" s="18"/>
      <c r="F53" s="18"/>
      <c r="G53" s="18"/>
      <c r="H53" s="18"/>
      <c r="I53" s="18"/>
      <c r="J53" s="18"/>
      <c r="K53" s="18"/>
      <c r="L53" s="18"/>
      <c r="M53" s="12"/>
    </row>
    <row r="54" spans="2:14" ht="12" customHeight="1" thickTop="1" thickBot="1" x14ac:dyDescent="0.3">
      <c r="B54" s="132" t="s">
        <v>0</v>
      </c>
      <c r="C54" s="133"/>
      <c r="D54" s="57">
        <v>24</v>
      </c>
      <c r="E54" s="57">
        <v>36</v>
      </c>
      <c r="F54" s="57">
        <v>48</v>
      </c>
      <c r="G54" s="57">
        <v>60</v>
      </c>
      <c r="H54" s="58">
        <v>72</v>
      </c>
      <c r="I54" s="57">
        <v>84</v>
      </c>
      <c r="J54" s="57">
        <v>96</v>
      </c>
      <c r="K54" s="59">
        <v>108</v>
      </c>
      <c r="L54" s="59">
        <v>120</v>
      </c>
      <c r="M54" s="12"/>
      <c r="N54" s="60" t="s">
        <v>10</v>
      </c>
    </row>
    <row r="55" spans="2:14" ht="15" customHeight="1" thickTop="1" thickBot="1" x14ac:dyDescent="0.3">
      <c r="B55" s="134" t="s">
        <v>1</v>
      </c>
      <c r="C55" s="135"/>
      <c r="D55" s="61">
        <f>TARIFA!D55</f>
        <v>5.9900000000000002E-2</v>
      </c>
      <c r="E55" s="61">
        <f>TARIFA!E55</f>
        <v>5.9900000000000002E-2</v>
      </c>
      <c r="F55" s="61">
        <f>TARIFA!F55</f>
        <v>5.9900000000000002E-2</v>
      </c>
      <c r="G55" s="61">
        <f>TARIFA!G55</f>
        <v>5.9900000000000002E-2</v>
      </c>
      <c r="H55" s="61">
        <f>TARIFA!H55</f>
        <v>5.9900000000000002E-2</v>
      </c>
      <c r="I55" s="61">
        <f>TARIFA!I55</f>
        <v>5.9900000000000002E-2</v>
      </c>
      <c r="J55" s="61">
        <f>TARIFA!J55</f>
        <v>5.9900000000000002E-2</v>
      </c>
      <c r="K55" s="61">
        <f>TARIFA!K55</f>
        <v>5.9900000000000002E-2</v>
      </c>
      <c r="L55" s="61">
        <f>TARIFA!L55</f>
        <v>5.9900000000000002E-2</v>
      </c>
      <c r="M55" s="12"/>
      <c r="N55" s="49" t="str">
        <f>TARIFA!N55</f>
        <v>PCI</v>
      </c>
    </row>
    <row r="56" spans="2:14" ht="15" customHeight="1" thickTop="1" thickBot="1" x14ac:dyDescent="0.3">
      <c r="B56" s="136" t="s">
        <v>29</v>
      </c>
      <c r="C56" s="137"/>
      <c r="D56" s="62">
        <f>TARIFA!D56*$C$15</f>
        <v>100</v>
      </c>
      <c r="E56" s="62">
        <f>TARIFA!E56*$C$15</f>
        <v>500</v>
      </c>
      <c r="F56" s="62">
        <f>TARIFA!F56*$C$15</f>
        <v>800</v>
      </c>
      <c r="G56" s="62">
        <f>TARIFA!G56*$C$15</f>
        <v>1000</v>
      </c>
      <c r="H56" s="62">
        <f>TARIFA!H56*$C$15</f>
        <v>1000</v>
      </c>
      <c r="I56" s="62">
        <f>TARIFA!I56*$C$15</f>
        <v>1200</v>
      </c>
      <c r="J56" s="62">
        <f>TARIFA!J56*$C$15</f>
        <v>1200</v>
      </c>
      <c r="K56" s="62">
        <f>TARIFA!K56*$C$15</f>
        <v>1200</v>
      </c>
      <c r="L56" s="62">
        <f>TARIFA!L56*$C$15</f>
        <v>1200</v>
      </c>
      <c r="M56" s="12"/>
      <c r="N56" s="60" t="s">
        <v>14</v>
      </c>
    </row>
    <row r="57" spans="2:14" ht="15" customHeight="1" thickTop="1" thickBot="1" x14ac:dyDescent="0.3">
      <c r="B57" s="136" t="s">
        <v>31</v>
      </c>
      <c r="C57" s="137"/>
      <c r="D57" s="62">
        <f>TARIFA!D57*$C$15</f>
        <v>350.00000000000006</v>
      </c>
      <c r="E57" s="62">
        <f>TARIFA!E57*$C$15</f>
        <v>750.00000000000011</v>
      </c>
      <c r="F57" s="62">
        <f>TARIFA!F57*$C$15</f>
        <v>1050</v>
      </c>
      <c r="G57" s="62">
        <f>TARIFA!G57*$C$15</f>
        <v>1300</v>
      </c>
      <c r="H57" s="62">
        <f>TARIFA!H57*$C$15</f>
        <v>1300</v>
      </c>
      <c r="I57" s="62">
        <f>TARIFA!I57*$C$15</f>
        <v>1500</v>
      </c>
      <c r="J57" s="62">
        <f>TARIFA!J57*$C$15</f>
        <v>1500</v>
      </c>
      <c r="K57" s="62">
        <f>TARIFA!K57*$C$15</f>
        <v>1500</v>
      </c>
      <c r="L57" s="62">
        <f>TARIFA!L57*$C$15</f>
        <v>1500</v>
      </c>
      <c r="M57" s="12"/>
      <c r="N57" s="49" t="str">
        <f>TARIFA!N57</f>
        <v>PCI</v>
      </c>
    </row>
    <row r="58" spans="2:14" ht="15" customHeight="1" thickTop="1" thickBot="1" x14ac:dyDescent="0.3">
      <c r="B58" s="136" t="s">
        <v>32</v>
      </c>
      <c r="C58" s="137"/>
      <c r="D58" s="62">
        <f>TARIFA!D58*$C$15</f>
        <v>0</v>
      </c>
      <c r="E58" s="62">
        <f>TARIFA!E58*$C$15</f>
        <v>350.00000000000006</v>
      </c>
      <c r="F58" s="62">
        <f>TARIFA!F58*$C$15</f>
        <v>650</v>
      </c>
      <c r="G58" s="62">
        <f>TARIFA!G58*$C$15</f>
        <v>700.00000000000011</v>
      </c>
      <c r="H58" s="62">
        <f>TARIFA!H58*$C$15</f>
        <v>600</v>
      </c>
      <c r="I58" s="62">
        <f>TARIFA!I58*$C$15</f>
        <v>799.99999999999989</v>
      </c>
      <c r="J58" s="62">
        <f>TARIFA!J58*$C$15</f>
        <v>799.99999999999989</v>
      </c>
      <c r="K58" s="62">
        <f>TARIFA!K58*$C$15</f>
        <v>799.99999999999989</v>
      </c>
      <c r="L58" s="62">
        <f>TARIFA!L58*$C$15</f>
        <v>799.99999999999989</v>
      </c>
      <c r="M58" s="12"/>
      <c r="N58" s="60" t="s">
        <v>15</v>
      </c>
    </row>
    <row r="59" spans="2:14" ht="13.5" customHeight="1" thickTop="1" thickBot="1" x14ac:dyDescent="0.3">
      <c r="B59" s="136" t="s">
        <v>8</v>
      </c>
      <c r="C59" s="137"/>
      <c r="D59" s="62">
        <f>TARIFA!D59*$C$15</f>
        <v>0</v>
      </c>
      <c r="E59" s="62">
        <f>TARIFA!E59*$C$15</f>
        <v>100.00000000000001</v>
      </c>
      <c r="F59" s="62">
        <f>TARIFA!F59*$C$15</f>
        <v>400</v>
      </c>
      <c r="G59" s="62">
        <f>TARIFA!G59*$C$15</f>
        <v>400.00000000000006</v>
      </c>
      <c r="H59" s="62">
        <f>TARIFA!H59*$C$15</f>
        <v>300</v>
      </c>
      <c r="I59" s="62">
        <f>TARIFA!I59*$C$15</f>
        <v>499.99999999999989</v>
      </c>
      <c r="J59" s="62">
        <f>TARIFA!J59*$C$15</f>
        <v>499.99999999999989</v>
      </c>
      <c r="K59" s="62">
        <f>TARIFA!K59*$C$15</f>
        <v>499.99999999999989</v>
      </c>
      <c r="L59" s="62">
        <f>TARIFA!L59*$C$15</f>
        <v>499.99999999999989</v>
      </c>
      <c r="M59" s="12"/>
      <c r="N59" s="49">
        <f>TARIFA!N59</f>
        <v>13035</v>
      </c>
    </row>
    <row r="60" spans="2:14" ht="15" customHeight="1" thickTop="1" thickBot="1" x14ac:dyDescent="0.3">
      <c r="B60" s="129" t="s">
        <v>2</v>
      </c>
      <c r="C60" s="129"/>
      <c r="D60" s="63"/>
      <c r="E60" s="63"/>
      <c r="F60" s="63"/>
      <c r="G60" s="63"/>
      <c r="H60" s="63"/>
      <c r="I60" s="63"/>
      <c r="J60" s="63"/>
      <c r="K60" s="63"/>
      <c r="L60" s="63"/>
      <c r="M60" s="12"/>
    </row>
    <row r="61" spans="2:14" ht="15" customHeight="1" thickTop="1" thickBot="1" x14ac:dyDescent="0.3">
      <c r="B61" s="130" t="s">
        <v>30</v>
      </c>
      <c r="C61" s="131"/>
      <c r="D61" s="65">
        <f>TARIFA!D61*$C$15</f>
        <v>950.10193811340196</v>
      </c>
      <c r="E61" s="65">
        <f>TARIFA!E61*$C$15</f>
        <v>653.9578908408912</v>
      </c>
      <c r="F61" s="65">
        <f>TARIFA!F61*$C$15</f>
        <v>510.96711890711146</v>
      </c>
      <c r="G61" s="65">
        <f>TARIFA!G61*$C$15</f>
        <v>427.09563139153215</v>
      </c>
      <c r="H61" s="65">
        <f>TARIFA!H61*$C$15</f>
        <v>369.10981544224245</v>
      </c>
      <c r="I61" s="65">
        <f>TARIFA!I61*$C$15</f>
        <v>329.85220446866487</v>
      </c>
      <c r="J61" s="65">
        <f>TARIFA!J61*$C$15</f>
        <v>300.83480288983469</v>
      </c>
      <c r="K61" s="65">
        <f>TARIFA!K61*$C$15</f>
        <v>277.33588310517348</v>
      </c>
      <c r="L61" s="65">
        <f>TARIFA!L61*$C$15</f>
        <v>260.94722075721603</v>
      </c>
      <c r="M61" s="12"/>
    </row>
    <row r="62" spans="2:14" ht="15" customHeight="1" thickTop="1" thickBot="1" x14ac:dyDescent="0.3">
      <c r="B62" s="130" t="s">
        <v>33</v>
      </c>
      <c r="C62" s="131"/>
      <c r="D62" s="65">
        <f>TARIFA!D62*$C$15</f>
        <v>975.09329855489898</v>
      </c>
      <c r="E62" s="65">
        <f>TARIFA!E62*$C$15</f>
        <v>679.71121630073776</v>
      </c>
      <c r="F62" s="65">
        <f>TARIFA!F62*$C$15</f>
        <v>538.79502629441072</v>
      </c>
      <c r="G62" s="65">
        <f>TARIFA!G62*$C$15</f>
        <v>456.93516160022983</v>
      </c>
      <c r="H62" s="65">
        <f>TARIFA!H62*$C$15</f>
        <v>400.32836295425864</v>
      </c>
      <c r="I62" s="65">
        <f>TARIFA!I62*$C$15</f>
        <v>362.45606220037126</v>
      </c>
      <c r="J62" s="65">
        <f>TARIFA!J62*$C$15</f>
        <v>335.37054152026644</v>
      </c>
      <c r="K62" s="65">
        <f>TARIFA!K62*$C$15</f>
        <v>314.2151992423199</v>
      </c>
      <c r="L62" s="65">
        <f>TARIFA!L62*$C$15</f>
        <v>302.45472381093589</v>
      </c>
      <c r="M62" s="12"/>
    </row>
    <row r="63" spans="2:14" ht="15" customHeight="1" thickTop="1" thickBot="1" x14ac:dyDescent="0.3">
      <c r="B63" s="130" t="s">
        <v>34</v>
      </c>
      <c r="C63" s="131"/>
      <c r="D63" s="65">
        <f>TARIFA!D63*$C$15</f>
        <v>944.86934156224322</v>
      </c>
      <c r="E63" s="65">
        <f>TARIFA!E63*$C$15</f>
        <v>656.49101656691028</v>
      </c>
      <c r="F63" s="65">
        <f>TARIFA!F63*$C$15</f>
        <v>513.58640152549708</v>
      </c>
      <c r="G63" s="65">
        <f>TARIFA!G63*$C$15</f>
        <v>428.26370653550464</v>
      </c>
      <c r="H63" s="65">
        <f>TARIFA!H63*$C$15</f>
        <v>371.63479019674634</v>
      </c>
      <c r="I63" s="65">
        <f>TARIFA!I63*$C$15</f>
        <v>331.20083111387868</v>
      </c>
      <c r="J63" s="65">
        <f>TARIFA!J63*$C$15</f>
        <v>301.49293747548182</v>
      </c>
      <c r="K63" s="65">
        <f>TARIFA!K63*$C$15</f>
        <v>279.20294423809031</v>
      </c>
      <c r="L63" s="65">
        <f>TARIFA!L63*$C$15</f>
        <v>262.88576956618465</v>
      </c>
      <c r="M63" s="12"/>
    </row>
    <row r="64" spans="2:14" ht="15" customHeight="1" thickTop="1" thickBot="1" x14ac:dyDescent="0.3">
      <c r="B64" s="130" t="s">
        <v>9</v>
      </c>
      <c r="C64" s="131"/>
      <c r="D64" s="65">
        <f>TARIFA!D64*$C$15</f>
        <v>921.33181121304506</v>
      </c>
      <c r="E64" s="65">
        <f>TARIFA!E64*$C$15</f>
        <v>632.37788410418659</v>
      </c>
      <c r="F64" s="65">
        <f>TARIFA!F64*$C$15</f>
        <v>488.15844193981053</v>
      </c>
      <c r="G64" s="65">
        <f>TARIFA!G64*$C$15</f>
        <v>401.83228004748139</v>
      </c>
      <c r="H64" s="65">
        <f>TARIFA!H64*$C$15</f>
        <v>344.45220975760429</v>
      </c>
      <c r="I64" s="65">
        <f>TARIFA!I64*$C$15</f>
        <v>303.612191018239</v>
      </c>
      <c r="J64" s="65">
        <f>TARIFA!J64*$C$15</f>
        <v>273.10911576931539</v>
      </c>
      <c r="K64" s="65">
        <f>TARIFA!K64*$C$15</f>
        <v>249.49673592454397</v>
      </c>
      <c r="L64" s="65">
        <f>TARIFA!L64*$C$15</f>
        <v>230.70723472987609</v>
      </c>
      <c r="M64" s="12"/>
    </row>
    <row r="65" spans="2:14" ht="12" customHeight="1" thickTop="1" x14ac:dyDescent="0.25">
      <c r="B65" s="4"/>
      <c r="C65" s="4"/>
      <c r="D65" s="18"/>
      <c r="E65" s="18"/>
      <c r="F65" s="18"/>
      <c r="G65" s="18"/>
      <c r="H65" s="18"/>
      <c r="I65" s="18"/>
      <c r="J65" s="18"/>
      <c r="K65" s="18"/>
      <c r="L65" s="18"/>
      <c r="M65" s="12"/>
    </row>
    <row r="66" spans="2:14" ht="12" customHeight="1" x14ac:dyDescent="0.25">
      <c r="B66" s="4"/>
      <c r="C66" s="4"/>
      <c r="D66" s="18"/>
      <c r="E66" s="18"/>
      <c r="F66" s="18"/>
      <c r="G66" s="18"/>
      <c r="H66" s="18"/>
      <c r="I66" s="18"/>
      <c r="J66" s="18"/>
      <c r="K66" s="18"/>
      <c r="L66" s="18"/>
      <c r="M66" s="12"/>
    </row>
    <row r="67" spans="2:14" ht="12" customHeight="1" thickBot="1" x14ac:dyDescent="0.3">
      <c r="B67" s="4"/>
      <c r="C67" s="4"/>
      <c r="D67" s="18"/>
      <c r="E67" s="18"/>
      <c r="F67" s="18"/>
      <c r="G67" s="18"/>
      <c r="H67" s="18"/>
      <c r="I67" s="18"/>
      <c r="J67" s="18"/>
      <c r="K67" s="18"/>
      <c r="L67" s="18"/>
      <c r="M67" s="12"/>
    </row>
    <row r="68" spans="2:14" ht="12" customHeight="1" thickTop="1" thickBot="1" x14ac:dyDescent="0.3">
      <c r="B68" s="132" t="s">
        <v>0</v>
      </c>
      <c r="C68" s="133"/>
      <c r="D68" s="57">
        <v>24</v>
      </c>
      <c r="E68" s="57">
        <v>36</v>
      </c>
      <c r="F68" s="57">
        <v>48</v>
      </c>
      <c r="G68" s="57">
        <v>60</v>
      </c>
      <c r="H68" s="58">
        <v>72</v>
      </c>
      <c r="I68" s="57">
        <v>84</v>
      </c>
      <c r="J68" s="57">
        <v>96</v>
      </c>
      <c r="K68" s="59">
        <v>108</v>
      </c>
      <c r="L68" s="59">
        <v>120</v>
      </c>
      <c r="M68" s="12"/>
      <c r="N68" s="60" t="s">
        <v>10</v>
      </c>
    </row>
    <row r="69" spans="2:14" ht="15" customHeight="1" thickTop="1" thickBot="1" x14ac:dyDescent="0.3">
      <c r="B69" s="134" t="s">
        <v>1</v>
      </c>
      <c r="C69" s="135"/>
      <c r="D69" s="61">
        <f>TARIFA!D69</f>
        <v>6.5000000000000002E-2</v>
      </c>
      <c r="E69" s="61">
        <f>TARIFA!E69</f>
        <v>6.5000000000000002E-2</v>
      </c>
      <c r="F69" s="61">
        <f>TARIFA!F69</f>
        <v>6.5000000000000002E-2</v>
      </c>
      <c r="G69" s="61">
        <f>TARIFA!G69</f>
        <v>6.5000000000000002E-2</v>
      </c>
      <c r="H69" s="61">
        <f>TARIFA!H69</f>
        <v>6.5000000000000002E-2</v>
      </c>
      <c r="I69" s="61">
        <f>TARIFA!I69</f>
        <v>6.5000000000000002E-2</v>
      </c>
      <c r="J69" s="61">
        <f>TARIFA!J69</f>
        <v>6.5000000000000002E-2</v>
      </c>
      <c r="K69" s="61">
        <f>TARIFA!K69</f>
        <v>6.5000000000000002E-2</v>
      </c>
      <c r="L69" s="61">
        <f>TARIFA!L69</f>
        <v>6.5000000000000002E-2</v>
      </c>
      <c r="M69" s="12"/>
      <c r="N69" s="49" t="str">
        <f>TARIFA!N69</f>
        <v>PCJ</v>
      </c>
    </row>
    <row r="70" spans="2:14" ht="15" customHeight="1" thickTop="1" thickBot="1" x14ac:dyDescent="0.3">
      <c r="B70" s="136" t="s">
        <v>29</v>
      </c>
      <c r="C70" s="137"/>
      <c r="D70" s="62">
        <f>TARIFA!D70*$C$15</f>
        <v>400</v>
      </c>
      <c r="E70" s="62">
        <f>TARIFA!E70*$C$15</f>
        <v>800</v>
      </c>
      <c r="F70" s="62">
        <f>TARIFA!F70*$C$15</f>
        <v>1000</v>
      </c>
      <c r="G70" s="62">
        <f>TARIFA!G70*$C$15</f>
        <v>1250</v>
      </c>
      <c r="H70" s="62">
        <f>TARIFA!H70*$C$15</f>
        <v>1250</v>
      </c>
      <c r="I70" s="62">
        <f>TARIFA!I70*$C$15</f>
        <v>1500</v>
      </c>
      <c r="J70" s="62">
        <f>TARIFA!J70*$C$15</f>
        <v>1500</v>
      </c>
      <c r="K70" s="62">
        <f>TARIFA!K70*$C$15</f>
        <v>1500</v>
      </c>
      <c r="L70" s="62">
        <f>TARIFA!L70*$C$15</f>
        <v>1500</v>
      </c>
      <c r="M70" s="12"/>
      <c r="N70" s="60" t="s">
        <v>14</v>
      </c>
    </row>
    <row r="71" spans="2:14" ht="15" customHeight="1" thickTop="1" thickBot="1" x14ac:dyDescent="0.3">
      <c r="B71" s="136" t="s">
        <v>31</v>
      </c>
      <c r="C71" s="137"/>
      <c r="D71" s="62">
        <f>TARIFA!D71*$C$15</f>
        <v>650</v>
      </c>
      <c r="E71" s="62">
        <f>TARIFA!E71*$C$15</f>
        <v>1050</v>
      </c>
      <c r="F71" s="62">
        <f>TARIFA!F71*$C$15</f>
        <v>1250</v>
      </c>
      <c r="G71" s="62">
        <f>TARIFA!G71*$C$15</f>
        <v>1550</v>
      </c>
      <c r="H71" s="62">
        <f>TARIFA!H71*$C$15</f>
        <v>1550</v>
      </c>
      <c r="I71" s="62">
        <f>TARIFA!I71*$C$15</f>
        <v>1800</v>
      </c>
      <c r="J71" s="62">
        <f>TARIFA!J71*$C$15</f>
        <v>1800</v>
      </c>
      <c r="K71" s="62">
        <f>TARIFA!K71*$C$15</f>
        <v>1800</v>
      </c>
      <c r="L71" s="62">
        <f>TARIFA!L71*$C$15</f>
        <v>1800</v>
      </c>
      <c r="M71" s="12"/>
      <c r="N71" s="49" t="str">
        <f>TARIFA!N71</f>
        <v>PCJ</v>
      </c>
    </row>
    <row r="72" spans="2:14" ht="15" customHeight="1" thickTop="1" thickBot="1" x14ac:dyDescent="0.3">
      <c r="B72" s="136" t="s">
        <v>32</v>
      </c>
      <c r="C72" s="137"/>
      <c r="D72" s="62">
        <f>TARIFA!D72*$C$15</f>
        <v>250</v>
      </c>
      <c r="E72" s="62">
        <f>TARIFA!E72*$C$15</f>
        <v>650</v>
      </c>
      <c r="F72" s="62">
        <f>TARIFA!F72*$C$15</f>
        <v>850.00000000000011</v>
      </c>
      <c r="G72" s="62">
        <f>TARIFA!G72*$C$15</f>
        <v>950</v>
      </c>
      <c r="H72" s="62">
        <f>TARIFA!H72*$C$15</f>
        <v>849.99999999999989</v>
      </c>
      <c r="I72" s="62">
        <f>TARIFA!I72*$C$15</f>
        <v>1099.9999999999998</v>
      </c>
      <c r="J72" s="62">
        <f>TARIFA!J72*$C$15</f>
        <v>1099.9999999999998</v>
      </c>
      <c r="K72" s="62">
        <f>TARIFA!K72*$C$15</f>
        <v>1099.9999999999998</v>
      </c>
      <c r="L72" s="62">
        <f>TARIFA!L72*$C$15</f>
        <v>1099.9999999999998</v>
      </c>
      <c r="M72" s="12"/>
      <c r="N72" s="60" t="s">
        <v>15</v>
      </c>
    </row>
    <row r="73" spans="2:14" ht="13.5" customHeight="1" thickTop="1" thickBot="1" x14ac:dyDescent="0.3">
      <c r="B73" s="136" t="s">
        <v>8</v>
      </c>
      <c r="C73" s="137"/>
      <c r="D73" s="62">
        <f>TARIFA!D73*$C$15</f>
        <v>0</v>
      </c>
      <c r="E73" s="62">
        <f>TARIFA!E73*$C$15</f>
        <v>400</v>
      </c>
      <c r="F73" s="62">
        <f>TARIFA!F73*$C$15</f>
        <v>600</v>
      </c>
      <c r="G73" s="62">
        <f>TARIFA!G73*$C$15</f>
        <v>650</v>
      </c>
      <c r="H73" s="62">
        <f>TARIFA!H73*$C$15</f>
        <v>549.99999999999989</v>
      </c>
      <c r="I73" s="62">
        <f>TARIFA!I73*$C$15</f>
        <v>799.99999999999989</v>
      </c>
      <c r="J73" s="62">
        <f>TARIFA!J73*$C$15</f>
        <v>799.99999999999989</v>
      </c>
      <c r="K73" s="62">
        <f>TARIFA!K73*$C$15</f>
        <v>799.99999999999989</v>
      </c>
      <c r="L73" s="62">
        <f>TARIFA!L73*$C$15</f>
        <v>799.99999999999989</v>
      </c>
      <c r="M73" s="12"/>
      <c r="N73" s="49">
        <f>TARIFA!N73</f>
        <v>13036</v>
      </c>
    </row>
    <row r="74" spans="2:14" ht="15" customHeight="1" thickTop="1" thickBot="1" x14ac:dyDescent="0.3">
      <c r="B74" s="129" t="s">
        <v>2</v>
      </c>
      <c r="C74" s="129"/>
      <c r="D74" s="63"/>
      <c r="E74" s="63"/>
      <c r="F74" s="63"/>
      <c r="G74" s="63"/>
      <c r="H74" s="63"/>
      <c r="I74" s="63"/>
      <c r="J74" s="63"/>
      <c r="K74" s="63"/>
      <c r="L74" s="63"/>
      <c r="M74" s="12"/>
    </row>
    <row r="75" spans="2:14" ht="15" customHeight="1" thickTop="1" thickBot="1" x14ac:dyDescent="0.3">
      <c r="B75" s="130" t="s">
        <v>30</v>
      </c>
      <c r="C75" s="131"/>
      <c r="D75" s="65">
        <f>TARIFA!D75*$C$15</f>
        <v>955.0361062153255</v>
      </c>
      <c r="E75" s="65">
        <f>TARIFA!E75*$C$15</f>
        <v>658.93708536231247</v>
      </c>
      <c r="F75" s="65">
        <f>TARIFA!F75*$C$15</f>
        <v>516.07034754453923</v>
      </c>
      <c r="G75" s="65">
        <f>TARIFA!G75*$C$15</f>
        <v>432.35465180812088</v>
      </c>
      <c r="H75" s="65">
        <f>TARIFA!H75*$C$15</f>
        <v>374.49584494759961</v>
      </c>
      <c r="I75" s="65">
        <f>TARIFA!I75*$C$15</f>
        <v>335.40122699363991</v>
      </c>
      <c r="J75" s="65">
        <f>TARIFA!J75*$C$15</f>
        <v>306.55241219695205</v>
      </c>
      <c r="K75" s="65">
        <f>TARIFA!K75*$C$15</f>
        <v>283.19906597520122</v>
      </c>
      <c r="L75" s="65">
        <f>TARIFA!L75*$C$15</f>
        <v>267.00866371026353</v>
      </c>
      <c r="M75" s="12"/>
    </row>
    <row r="76" spans="2:14" ht="15" customHeight="1" thickTop="1" thickBot="1" x14ac:dyDescent="0.3">
      <c r="B76" s="130" t="s">
        <v>33</v>
      </c>
      <c r="C76" s="131"/>
      <c r="D76" s="65">
        <f>TARIFA!D76*$C$15</f>
        <v>980.15725438650452</v>
      </c>
      <c r="E76" s="65">
        <f>TARIFA!E76*$C$15</f>
        <v>684.88649503313673</v>
      </c>
      <c r="F76" s="65">
        <f>TARIFA!F76*$C$15</f>
        <v>544.17618313630362</v>
      </c>
      <c r="G76" s="65">
        <f>TARIFA!G76*$C$15</f>
        <v>462.5616095601012</v>
      </c>
      <c r="H76" s="65">
        <f>TARIFA!H76*$C$15</f>
        <v>406.16993173540749</v>
      </c>
      <c r="I76" s="65">
        <f>TARIFA!I76*$C$15</f>
        <v>368.55357140666393</v>
      </c>
      <c r="J76" s="65">
        <f>TARIFA!J76*$C$15</f>
        <v>341.74453053719361</v>
      </c>
      <c r="K76" s="65">
        <f>TARIFA!K76*$C$15</f>
        <v>320.858051054616</v>
      </c>
      <c r="L76" s="65">
        <f>TARIFA!L76*$C$15</f>
        <v>309.4803286399117</v>
      </c>
      <c r="M76" s="12"/>
    </row>
    <row r="77" spans="2:14" ht="15" customHeight="1" thickTop="1" thickBot="1" x14ac:dyDescent="0.3">
      <c r="B77" s="130" t="s">
        <v>34</v>
      </c>
      <c r="C77" s="131"/>
      <c r="D77" s="65">
        <f>TARIFA!D77*$C$15</f>
        <v>949.77633520008339</v>
      </c>
      <c r="E77" s="65">
        <f>TARIFA!E77*$C$15</f>
        <v>661.48949814933928</v>
      </c>
      <c r="F77" s="65">
        <f>TARIFA!F77*$C$15</f>
        <v>518.71578996376729</v>
      </c>
      <c r="G77" s="65">
        <f>TARIFA!G77*$C$15</f>
        <v>433.53710998619329</v>
      </c>
      <c r="H77" s="65">
        <f>TARIFA!H77*$C$15</f>
        <v>377.05766399060275</v>
      </c>
      <c r="I77" s="65">
        <f>TARIFA!I77*$C$15</f>
        <v>336.77254125327829</v>
      </c>
      <c r="J77" s="65">
        <f>TARIFA!J77*$C$15</f>
        <v>307.22305516393033</v>
      </c>
      <c r="K77" s="65">
        <f>TARIFA!K77*$C$15</f>
        <v>285.10559881559874</v>
      </c>
      <c r="L77" s="65">
        <f>TARIFA!L77*$C$15</f>
        <v>268.99224232634469</v>
      </c>
      <c r="M77" s="12"/>
    </row>
    <row r="78" spans="2:14" ht="15" customHeight="1" thickTop="1" thickBot="1" x14ac:dyDescent="0.3">
      <c r="B78" s="130" t="s">
        <v>9</v>
      </c>
      <c r="C78" s="131"/>
      <c r="D78" s="65">
        <f>TARIFA!D78*$C$15</f>
        <v>926.11656730269362</v>
      </c>
      <c r="E78" s="65">
        <f>TARIFA!E78*$C$15</f>
        <v>637.19276980263851</v>
      </c>
      <c r="F78" s="65">
        <f>TARIFA!F78*$C$15</f>
        <v>493.03387139178318</v>
      </c>
      <c r="G78" s="65">
        <f>TARIFA!G78*$C$15</f>
        <v>406.7802214673664</v>
      </c>
      <c r="H78" s="65">
        <f>TARIFA!H78*$C$15</f>
        <v>349.47843687843317</v>
      </c>
      <c r="I78" s="65">
        <f>TARIFA!I78*$C$15</f>
        <v>308.71978424936833</v>
      </c>
      <c r="J78" s="65">
        <f>TARIFA!J78*$C$15</f>
        <v>278.29977591628329</v>
      </c>
      <c r="K78" s="65">
        <f>TARIFA!K78*$C$15</f>
        <v>254.77136887799367</v>
      </c>
      <c r="L78" s="65">
        <f>TARIFA!L78*$C$15</f>
        <v>236.06624464043406</v>
      </c>
      <c r="M78" s="12"/>
    </row>
    <row r="79" spans="2:14" ht="15" customHeight="1" thickTop="1" x14ac:dyDescent="0.25">
      <c r="B79" s="4"/>
      <c r="C79" s="4"/>
      <c r="D79" s="18"/>
      <c r="E79" s="18"/>
      <c r="F79" s="18"/>
      <c r="G79" s="18"/>
      <c r="H79" s="18"/>
      <c r="I79" s="18"/>
      <c r="J79" s="18"/>
      <c r="K79" s="18"/>
      <c r="L79" s="18"/>
      <c r="M79" s="12"/>
    </row>
    <row r="80" spans="2:14" ht="15" customHeight="1" x14ac:dyDescent="0.25">
      <c r="B80" s="4"/>
      <c r="C80" s="4"/>
      <c r="D80" s="18"/>
      <c r="E80" s="18"/>
      <c r="F80" s="18"/>
      <c r="G80" s="18"/>
      <c r="H80" s="18"/>
      <c r="I80" s="18"/>
      <c r="J80" s="18"/>
      <c r="K80" s="18"/>
      <c r="L80" s="18"/>
      <c r="M80" s="12"/>
    </row>
    <row r="81" spans="2:14" ht="15" customHeight="1" thickBot="1" x14ac:dyDescent="0.3">
      <c r="B81" s="4"/>
      <c r="C81" s="4"/>
      <c r="D81" s="18"/>
      <c r="E81" s="18"/>
      <c r="F81" s="18"/>
      <c r="G81" s="18"/>
      <c r="H81" s="18"/>
      <c r="I81" s="18"/>
      <c r="J81" s="18"/>
      <c r="K81" s="18"/>
      <c r="L81" s="18"/>
      <c r="M81" s="12"/>
    </row>
    <row r="82" spans="2:14" ht="15" customHeight="1" thickTop="1" thickBot="1" x14ac:dyDescent="0.3">
      <c r="B82" s="132" t="s">
        <v>0</v>
      </c>
      <c r="C82" s="133"/>
      <c r="D82" s="57">
        <v>24</v>
      </c>
      <c r="E82" s="57">
        <v>36</v>
      </c>
      <c r="F82" s="57">
        <v>48</v>
      </c>
      <c r="G82" s="57">
        <v>60</v>
      </c>
      <c r="H82" s="58">
        <v>72</v>
      </c>
      <c r="I82" s="57">
        <v>84</v>
      </c>
      <c r="J82" s="57">
        <v>96</v>
      </c>
      <c r="K82" s="59">
        <v>108</v>
      </c>
      <c r="L82" s="59">
        <v>120</v>
      </c>
      <c r="M82" s="12"/>
      <c r="N82" s="60" t="s">
        <v>10</v>
      </c>
    </row>
    <row r="83" spans="2:14" ht="15" customHeight="1" thickTop="1" thickBot="1" x14ac:dyDescent="0.3">
      <c r="B83" s="134" t="s">
        <v>1</v>
      </c>
      <c r="C83" s="135"/>
      <c r="D83" s="61">
        <f>TARIFA!D83</f>
        <v>6.9900000000000004E-2</v>
      </c>
      <c r="E83" s="61">
        <f>TARIFA!E83</f>
        <v>6.9900000000000004E-2</v>
      </c>
      <c r="F83" s="61">
        <f>TARIFA!F83</f>
        <v>6.9900000000000004E-2</v>
      </c>
      <c r="G83" s="61">
        <f>TARIFA!G83</f>
        <v>6.9900000000000004E-2</v>
      </c>
      <c r="H83" s="61">
        <f>TARIFA!H83</f>
        <v>6.9900000000000004E-2</v>
      </c>
      <c r="I83" s="61">
        <f>TARIFA!I83</f>
        <v>6.9900000000000004E-2</v>
      </c>
      <c r="J83" s="61">
        <f>TARIFA!J83</f>
        <v>6.9900000000000004E-2</v>
      </c>
      <c r="K83" s="61">
        <f>TARIFA!K83</f>
        <v>6.9900000000000004E-2</v>
      </c>
      <c r="L83" s="61">
        <f>TARIFA!L83</f>
        <v>6.9900000000000004E-2</v>
      </c>
      <c r="M83" s="12"/>
      <c r="N83" s="49" t="str">
        <f>TARIFA!N83</f>
        <v>PCK</v>
      </c>
    </row>
    <row r="84" spans="2:14" ht="15" customHeight="1" thickTop="1" thickBot="1" x14ac:dyDescent="0.3">
      <c r="B84" s="136" t="s">
        <v>29</v>
      </c>
      <c r="C84" s="137"/>
      <c r="D84" s="62">
        <f>TARIFA!D84*$C$15</f>
        <v>800</v>
      </c>
      <c r="E84" s="62">
        <f>TARIFA!E84*$C$15</f>
        <v>1000</v>
      </c>
      <c r="F84" s="62">
        <f>TARIFA!F84*$C$15</f>
        <v>1100</v>
      </c>
      <c r="G84" s="62">
        <f>TARIFA!G84*$C$15</f>
        <v>1700.0000000000002</v>
      </c>
      <c r="H84" s="62">
        <f>TARIFA!H84*$C$15</f>
        <v>1700.0000000000002</v>
      </c>
      <c r="I84" s="62">
        <f>TARIFA!I84*$C$15</f>
        <v>1900</v>
      </c>
      <c r="J84" s="62">
        <f>TARIFA!J84*$C$15</f>
        <v>1900</v>
      </c>
      <c r="K84" s="62">
        <f>TARIFA!K84*$C$15</f>
        <v>1900</v>
      </c>
      <c r="L84" s="62">
        <f>TARIFA!L84*$C$15</f>
        <v>1900</v>
      </c>
      <c r="M84" s="12"/>
      <c r="N84" s="60" t="s">
        <v>14</v>
      </c>
    </row>
    <row r="85" spans="2:14" ht="15" customHeight="1" thickTop="1" thickBot="1" x14ac:dyDescent="0.3">
      <c r="B85" s="136" t="s">
        <v>31</v>
      </c>
      <c r="C85" s="137"/>
      <c r="D85" s="62">
        <f>TARIFA!D85*$C$15</f>
        <v>1050</v>
      </c>
      <c r="E85" s="62">
        <f>TARIFA!E85*$C$15</f>
        <v>1250</v>
      </c>
      <c r="F85" s="62">
        <f>TARIFA!F85*$C$15</f>
        <v>1350</v>
      </c>
      <c r="G85" s="62">
        <f>TARIFA!G85*$C$15</f>
        <v>2000</v>
      </c>
      <c r="H85" s="62">
        <f>TARIFA!H85*$C$15</f>
        <v>2000</v>
      </c>
      <c r="I85" s="62">
        <f>TARIFA!I85*$C$15</f>
        <v>2200</v>
      </c>
      <c r="J85" s="62">
        <f>TARIFA!J85*$C$15</f>
        <v>2200</v>
      </c>
      <c r="K85" s="62">
        <f>TARIFA!K85*$C$15</f>
        <v>2200</v>
      </c>
      <c r="L85" s="62">
        <f>TARIFA!L85*$C$15</f>
        <v>2200</v>
      </c>
      <c r="M85" s="12"/>
      <c r="N85" s="49" t="str">
        <f>TARIFA!N85</f>
        <v>PCK</v>
      </c>
    </row>
    <row r="86" spans="2:14" ht="15" customHeight="1" thickTop="1" thickBot="1" x14ac:dyDescent="0.3">
      <c r="B86" s="136" t="s">
        <v>32</v>
      </c>
      <c r="C86" s="137"/>
      <c r="D86" s="62">
        <f>TARIFA!D86*$C$15</f>
        <v>650</v>
      </c>
      <c r="E86" s="62">
        <f>TARIFA!E86*$C$15</f>
        <v>850.00000000000011</v>
      </c>
      <c r="F86" s="62">
        <f>TARIFA!F86*$C$15</f>
        <v>950</v>
      </c>
      <c r="G86" s="62">
        <f>TARIFA!G86*$C$15</f>
        <v>1400.0000000000002</v>
      </c>
      <c r="H86" s="62">
        <f>TARIFA!H86*$C$15</f>
        <v>1300</v>
      </c>
      <c r="I86" s="62">
        <f>TARIFA!I86*$C$15</f>
        <v>1500</v>
      </c>
      <c r="J86" s="62">
        <f>TARIFA!J86*$C$15</f>
        <v>1500</v>
      </c>
      <c r="K86" s="62">
        <f>TARIFA!K86*$C$15</f>
        <v>1500</v>
      </c>
      <c r="L86" s="62">
        <f>TARIFA!L86*$C$15</f>
        <v>1500</v>
      </c>
      <c r="M86" s="12"/>
      <c r="N86" s="60" t="s">
        <v>15</v>
      </c>
    </row>
    <row r="87" spans="2:14" ht="15" customHeight="1" thickTop="1" thickBot="1" x14ac:dyDescent="0.3">
      <c r="B87" s="136" t="s">
        <v>8</v>
      </c>
      <c r="C87" s="137"/>
      <c r="D87" s="62">
        <f>TARIFA!D87*$C$15</f>
        <v>400</v>
      </c>
      <c r="E87" s="62">
        <f>TARIFA!E87*$C$15</f>
        <v>600</v>
      </c>
      <c r="F87" s="62">
        <f>TARIFA!F87*$C$15</f>
        <v>700.00000000000011</v>
      </c>
      <c r="G87" s="62">
        <f>TARIFA!G87*$C$15</f>
        <v>1100.0000000000002</v>
      </c>
      <c r="H87" s="62">
        <f>TARIFA!H87*$C$15</f>
        <v>1000</v>
      </c>
      <c r="I87" s="62">
        <f>TARIFA!I87*$C$15</f>
        <v>1200</v>
      </c>
      <c r="J87" s="62">
        <f>TARIFA!J87*$C$15</f>
        <v>1200</v>
      </c>
      <c r="K87" s="62">
        <f>TARIFA!K87*$C$15</f>
        <v>1200</v>
      </c>
      <c r="L87" s="62">
        <f>TARIFA!L87*$C$15</f>
        <v>1200</v>
      </c>
      <c r="M87" s="12"/>
      <c r="N87" s="49">
        <f>TARIFA!N87</f>
        <v>13037</v>
      </c>
    </row>
    <row r="88" spans="2:14" ht="15" customHeight="1" thickTop="1" thickBot="1" x14ac:dyDescent="0.3">
      <c r="B88" s="129" t="s">
        <v>2</v>
      </c>
      <c r="C88" s="129"/>
      <c r="D88" s="63"/>
      <c r="E88" s="63"/>
      <c r="F88" s="63"/>
      <c r="G88" s="63"/>
      <c r="H88" s="63"/>
      <c r="I88" s="63"/>
      <c r="J88" s="63"/>
      <c r="K88" s="63"/>
      <c r="L88" s="63"/>
      <c r="M88" s="12"/>
    </row>
    <row r="89" spans="2:14" ht="13.5" customHeight="1" thickTop="1" thickBot="1" x14ac:dyDescent="0.3">
      <c r="B89" s="130" t="s">
        <v>30</v>
      </c>
      <c r="C89" s="131"/>
      <c r="D89" s="65">
        <f>TARIFA!D89*$C$15</f>
        <v>959.79120111667271</v>
      </c>
      <c r="E89" s="65">
        <f>TARIFA!E89*$C$15</f>
        <v>663.7426890001725</v>
      </c>
      <c r="F89" s="65">
        <f>TARIFA!F89*$C$15</f>
        <v>521.00262125747167</v>
      </c>
      <c r="G89" s="65">
        <f>TARIFA!G89*$C$15</f>
        <v>437.444329612437</v>
      </c>
      <c r="H89" s="65">
        <f>TARIFA!H89*$C$15</f>
        <v>379.71509143927574</v>
      </c>
      <c r="I89" s="65">
        <f>TARIFA!I89*$C$15</f>
        <v>340.78491586087051</v>
      </c>
      <c r="J89" s="65">
        <f>TARIFA!J89*$C$15</f>
        <v>312.10599795977527</v>
      </c>
      <c r="K89" s="65">
        <f>TARIFA!K89*$C$15</f>
        <v>288.90017818621482</v>
      </c>
      <c r="L89" s="65">
        <f>TARIFA!L89*$C$15</f>
        <v>272.90851939125065</v>
      </c>
      <c r="M89" s="12"/>
    </row>
    <row r="90" spans="2:14" ht="15" customHeight="1" thickTop="1" thickBot="1" x14ac:dyDescent="0.3">
      <c r="B90" s="130" t="s">
        <v>33</v>
      </c>
      <c r="C90" s="131"/>
      <c r="D90" s="65">
        <f>TARIFA!D90*$C$15</f>
        <v>985.0374266988598</v>
      </c>
      <c r="E90" s="65">
        <f>TARIFA!E90*$C$15</f>
        <v>689.88134674988714</v>
      </c>
      <c r="F90" s="65">
        <f>TARIFA!F90*$C$15</f>
        <v>549.37707463502591</v>
      </c>
      <c r="G90" s="65">
        <f>TARIFA!G90*$C$15</f>
        <v>468.00688359025469</v>
      </c>
      <c r="H90" s="65">
        <f>TARIFA!H90*$C$15</f>
        <v>411.83061133929192</v>
      </c>
      <c r="I90" s="65">
        <f>TARIFA!I90*$C$15</f>
        <v>374.46940474199567</v>
      </c>
      <c r="J90" s="65">
        <f>TARIFA!J90*$C$15</f>
        <v>347.93566615968774</v>
      </c>
      <c r="K90" s="65">
        <f>TARIFA!K90*$C$15</f>
        <v>327.31728052477848</v>
      </c>
      <c r="L90" s="65">
        <f>TARIFA!L90*$C$15</f>
        <v>316.31864335864776</v>
      </c>
      <c r="M90" s="12"/>
    </row>
    <row r="91" spans="2:14" ht="15" customHeight="1" thickTop="1" thickBot="1" x14ac:dyDescent="0.3">
      <c r="B91" s="130" t="s">
        <v>34</v>
      </c>
      <c r="C91" s="131"/>
      <c r="D91" s="65">
        <f>TARIFA!D91*$C$15</f>
        <v>954.50524186606003</v>
      </c>
      <c r="E91" s="65">
        <f>TARIFA!E91*$C$15</f>
        <v>666.31371643865418</v>
      </c>
      <c r="F91" s="65">
        <f>TARIFA!F91*$C$15</f>
        <v>523.67334714079618</v>
      </c>
      <c r="G91" s="65">
        <f>TARIFA!G91*$C$15</f>
        <v>438.64070768501807</v>
      </c>
      <c r="H91" s="65">
        <f>TARIFA!H91*$C$15</f>
        <v>382.31261385584867</v>
      </c>
      <c r="I91" s="65">
        <f>TARIFA!I91*$C$15</f>
        <v>342.17824175528807</v>
      </c>
      <c r="J91" s="65">
        <f>TARIFA!J91*$C$15</f>
        <v>312.78879047471048</v>
      </c>
      <c r="K91" s="65">
        <f>TARIFA!K91*$C$15</f>
        <v>290.84509165339745</v>
      </c>
      <c r="L91" s="65">
        <f>TARIFA!L91*$C$15</f>
        <v>274.93592739999701</v>
      </c>
      <c r="M91" s="12"/>
    </row>
    <row r="92" spans="2:14" ht="15" customHeight="1" thickTop="1" thickBot="1" x14ac:dyDescent="0.3">
      <c r="B92" s="130" t="s">
        <v>9</v>
      </c>
      <c r="C92" s="131"/>
      <c r="D92" s="65">
        <f>TARIFA!D92*$C$15</f>
        <v>930.72767272433646</v>
      </c>
      <c r="E92" s="65">
        <f>TARIFA!E92*$C$15</f>
        <v>641.8397929564469</v>
      </c>
      <c r="F92" s="65">
        <f>TARIFA!F92*$C$15</f>
        <v>497.74597704757474</v>
      </c>
      <c r="G92" s="65">
        <f>TARIFA!G92*$C$15</f>
        <v>411.56883714613588</v>
      </c>
      <c r="H92" s="65">
        <f>TARIFA!H92*$C$15</f>
        <v>354.34902257438239</v>
      </c>
      <c r="I92" s="65">
        <f>TARIFA!I92*$C$15</f>
        <v>313.67519625085356</v>
      </c>
      <c r="J92" s="65">
        <f>TARIFA!J92*$C$15</f>
        <v>283.34152933863959</v>
      </c>
      <c r="K92" s="65">
        <f>TARIFA!K92*$C$15</f>
        <v>259.90019992524776</v>
      </c>
      <c r="L92" s="65">
        <f>TARIFA!L92*$C$15</f>
        <v>241.2823928926214</v>
      </c>
      <c r="M92" s="12"/>
    </row>
    <row r="93" spans="2:14" ht="15" customHeight="1" thickTop="1" x14ac:dyDescent="0.25">
      <c r="B93" s="4"/>
      <c r="C93" s="4"/>
      <c r="D93" s="18"/>
      <c r="E93" s="18"/>
      <c r="F93" s="18"/>
      <c r="G93" s="18"/>
      <c r="H93" s="18"/>
      <c r="I93" s="18"/>
      <c r="J93" s="18"/>
      <c r="K93" s="18"/>
      <c r="L93" s="18"/>
      <c r="M93" s="12"/>
      <c r="N93" s="66"/>
    </row>
    <row r="95" spans="2:14" ht="12" thickBot="1" x14ac:dyDescent="0.3"/>
    <row r="96" spans="2:14" ht="16.5" thickTop="1" thickBot="1" x14ac:dyDescent="0.3">
      <c r="B96" s="132" t="s">
        <v>0</v>
      </c>
      <c r="C96" s="133"/>
      <c r="D96" s="57">
        <v>24</v>
      </c>
      <c r="E96" s="57">
        <v>36</v>
      </c>
      <c r="F96" s="57">
        <v>48</v>
      </c>
      <c r="G96" s="57">
        <v>60</v>
      </c>
      <c r="H96" s="58">
        <v>72</v>
      </c>
      <c r="I96" s="57">
        <v>84</v>
      </c>
      <c r="J96" s="57">
        <v>96</v>
      </c>
      <c r="K96" s="59">
        <v>108</v>
      </c>
      <c r="L96" s="59">
        <v>120</v>
      </c>
      <c r="M96" s="12"/>
      <c r="N96" s="60" t="s">
        <v>10</v>
      </c>
    </row>
    <row r="97" spans="2:14" ht="16.5" thickTop="1" thickBot="1" x14ac:dyDescent="0.3">
      <c r="B97" s="134" t="s">
        <v>1</v>
      </c>
      <c r="C97" s="135"/>
      <c r="D97" s="61">
        <f>TARIFA!D97</f>
        <v>7.4999999999999997E-2</v>
      </c>
      <c r="E97" s="61">
        <f>TARIFA!E97</f>
        <v>7.4999999999999997E-2</v>
      </c>
      <c r="F97" s="61">
        <f>TARIFA!F97</f>
        <v>7.4999999999999997E-2</v>
      </c>
      <c r="G97" s="61">
        <f>TARIFA!G97</f>
        <v>7.4999999999999997E-2</v>
      </c>
      <c r="H97" s="61">
        <f>TARIFA!H97</f>
        <v>7.4999999999999997E-2</v>
      </c>
      <c r="I97" s="61">
        <f>TARIFA!I97</f>
        <v>7.4999999999999997E-2</v>
      </c>
      <c r="J97" s="61">
        <f>TARIFA!J97</f>
        <v>7.4999999999999997E-2</v>
      </c>
      <c r="K97" s="61">
        <f>TARIFA!K97</f>
        <v>7.4999999999999997E-2</v>
      </c>
      <c r="L97" s="61">
        <f>TARIFA!L97</f>
        <v>7.4999999999999997E-2</v>
      </c>
      <c r="M97" s="12"/>
      <c r="N97" s="49" t="str">
        <f>TARIFA!N97</f>
        <v>PCL</v>
      </c>
    </row>
    <row r="98" spans="2:14" ht="16.5" thickTop="1" thickBot="1" x14ac:dyDescent="0.3">
      <c r="B98" s="136" t="s">
        <v>29</v>
      </c>
      <c r="C98" s="137"/>
      <c r="D98" s="62">
        <f>TARIFA!D98*'cuota comisión'!$C$15</f>
        <v>900</v>
      </c>
      <c r="E98" s="62">
        <f>TARIFA!E98*'cuota comisión'!$C$15</f>
        <v>1100</v>
      </c>
      <c r="F98" s="62">
        <f>TARIFA!F98*'cuota comisión'!$C$15</f>
        <v>1300</v>
      </c>
      <c r="G98" s="62">
        <f>TARIFA!G98*'cuota comisión'!$C$15</f>
        <v>2000</v>
      </c>
      <c r="H98" s="62">
        <f>TARIFA!H98*'cuota comisión'!$C$15</f>
        <v>2000</v>
      </c>
      <c r="I98" s="62">
        <f>TARIFA!I98*'cuota comisión'!$C$15</f>
        <v>2400</v>
      </c>
      <c r="J98" s="62">
        <f>TARIFA!J98*'cuota comisión'!$C$15</f>
        <v>2400</v>
      </c>
      <c r="K98" s="62">
        <f>TARIFA!K98*'cuota comisión'!$C$15</f>
        <v>2400</v>
      </c>
      <c r="L98" s="62">
        <f>TARIFA!L98*'cuota comisión'!$C$15</f>
        <v>2400</v>
      </c>
      <c r="M98" s="12"/>
      <c r="N98" s="60" t="s">
        <v>14</v>
      </c>
    </row>
    <row r="99" spans="2:14" ht="16.5" thickTop="1" thickBot="1" x14ac:dyDescent="0.3">
      <c r="B99" s="136" t="s">
        <v>31</v>
      </c>
      <c r="C99" s="137"/>
      <c r="D99" s="62">
        <f>TARIFA!D99*'cuota comisión'!$C$15</f>
        <v>1150</v>
      </c>
      <c r="E99" s="62">
        <f>TARIFA!E99*'cuota comisión'!$C$15</f>
        <v>1350</v>
      </c>
      <c r="F99" s="62">
        <f>TARIFA!F99*'cuota comisión'!$C$15</f>
        <v>1550</v>
      </c>
      <c r="G99" s="62">
        <f>TARIFA!G99*'cuota comisión'!$C$15</f>
        <v>2300</v>
      </c>
      <c r="H99" s="62">
        <f>TARIFA!H99*'cuota comisión'!$C$15</f>
        <v>2300</v>
      </c>
      <c r="I99" s="62">
        <f>TARIFA!I99*'cuota comisión'!$C$15</f>
        <v>2700</v>
      </c>
      <c r="J99" s="62">
        <f>TARIFA!J99*'cuota comisión'!$C$15</f>
        <v>2700</v>
      </c>
      <c r="K99" s="62">
        <f>TARIFA!K99*'cuota comisión'!$C$15</f>
        <v>2700</v>
      </c>
      <c r="L99" s="62">
        <f>TARIFA!L99*'cuota comisión'!$C$15</f>
        <v>2700</v>
      </c>
      <c r="M99" s="12"/>
      <c r="N99" s="49" t="str">
        <f>TARIFA!N99</f>
        <v>PCL</v>
      </c>
    </row>
    <row r="100" spans="2:14" ht="16.5" thickTop="1" thickBot="1" x14ac:dyDescent="0.3">
      <c r="B100" s="136" t="s">
        <v>32</v>
      </c>
      <c r="C100" s="137"/>
      <c r="D100" s="62">
        <f>TARIFA!D100*'cuota comisión'!$C$15</f>
        <v>750</v>
      </c>
      <c r="E100" s="62">
        <f>TARIFA!E100*'cuota comisión'!$C$15</f>
        <v>950</v>
      </c>
      <c r="F100" s="62">
        <f>TARIFA!F100*'cuota comisión'!$C$15</f>
        <v>1150</v>
      </c>
      <c r="G100" s="62">
        <f>TARIFA!G100*'cuota comisión'!$C$15</f>
        <v>1700.0000000000002</v>
      </c>
      <c r="H100" s="62">
        <f>TARIFA!H100*'cuota comisión'!$C$15</f>
        <v>1600</v>
      </c>
      <c r="I100" s="62">
        <f>TARIFA!I100*'cuota comisión'!$C$15</f>
        <v>1999.9999999999998</v>
      </c>
      <c r="J100" s="62">
        <f>TARIFA!J100*'cuota comisión'!$C$15</f>
        <v>1999.9999999999998</v>
      </c>
      <c r="K100" s="62">
        <f>TARIFA!K100*'cuota comisión'!$C$15</f>
        <v>1999.9999999999998</v>
      </c>
      <c r="L100" s="62">
        <f>TARIFA!L100*'cuota comisión'!$C$15</f>
        <v>1999.9999999999998</v>
      </c>
      <c r="M100" s="12"/>
      <c r="N100" s="60" t="s">
        <v>15</v>
      </c>
    </row>
    <row r="101" spans="2:14" ht="16.5" thickTop="1" thickBot="1" x14ac:dyDescent="0.3">
      <c r="B101" s="136" t="s">
        <v>8</v>
      </c>
      <c r="C101" s="137"/>
      <c r="D101" s="62">
        <f>TARIFA!D101*'cuota comisión'!$C$15</f>
        <v>499.99999999999994</v>
      </c>
      <c r="E101" s="62">
        <f>TARIFA!E101*'cuota comisión'!$C$15</f>
        <v>700.00000000000011</v>
      </c>
      <c r="F101" s="62">
        <f>TARIFA!F101*'cuota comisión'!$C$15</f>
        <v>900</v>
      </c>
      <c r="G101" s="62">
        <f>TARIFA!G101*'cuota comisión'!$C$15</f>
        <v>1400.0000000000002</v>
      </c>
      <c r="H101" s="62">
        <f>TARIFA!H101*'cuota comisión'!$C$15</f>
        <v>1300</v>
      </c>
      <c r="I101" s="62">
        <f>TARIFA!I101*'cuota comisión'!$C$15</f>
        <v>1699.9999999999998</v>
      </c>
      <c r="J101" s="62">
        <f>TARIFA!J101*'cuota comisión'!$C$15</f>
        <v>1699.9999999999998</v>
      </c>
      <c r="K101" s="62">
        <f>TARIFA!K101*'cuota comisión'!$C$15</f>
        <v>1699.9999999999998</v>
      </c>
      <c r="L101" s="62">
        <f>TARIFA!L101*'cuota comisión'!$C$15</f>
        <v>1699.9999999999998</v>
      </c>
      <c r="M101" s="12"/>
      <c r="N101" s="49">
        <f>TARIFA!N101</f>
        <v>13038</v>
      </c>
    </row>
    <row r="102" spans="2:14" ht="16.5" thickTop="1" thickBot="1" x14ac:dyDescent="0.3">
      <c r="B102" s="129" t="s">
        <v>2</v>
      </c>
      <c r="C102" s="129"/>
      <c r="D102" s="63"/>
      <c r="E102" s="63"/>
      <c r="F102" s="64"/>
      <c r="G102" s="64"/>
      <c r="H102" s="64"/>
      <c r="I102" s="63"/>
      <c r="J102" s="64"/>
      <c r="K102" s="63"/>
      <c r="L102" s="63"/>
      <c r="M102" s="12"/>
    </row>
    <row r="103" spans="2:14" ht="16.5" thickTop="1" thickBot="1" x14ac:dyDescent="0.3">
      <c r="B103" s="130" t="s">
        <v>30</v>
      </c>
      <c r="C103" s="131"/>
      <c r="D103" s="65">
        <f>TARIFA!D103*'cuota comisión'!$C$15</f>
        <v>964.75538040341962</v>
      </c>
      <c r="E103" s="65">
        <f>TARIFA!E103*'cuota comisión'!$C$15</f>
        <v>668.76696817881361</v>
      </c>
      <c r="F103" s="65">
        <f>TARIFA!F103*'cuota comisión'!$C$15</f>
        <v>526.16652302291891</v>
      </c>
      <c r="G103" s="65">
        <f>TARIFA!G103*'cuota comisión'!$C$15</f>
        <v>442.78006029399853</v>
      </c>
      <c r="H103" s="65">
        <f>TARIFA!H103*'cuota comisión'!$C$15</f>
        <v>385.19347539287679</v>
      </c>
      <c r="I103" s="65">
        <f>TARIFA!I103*'cuota comisión'!$C$15</f>
        <v>346.44254351765937</v>
      </c>
      <c r="J103" s="65">
        <f>TARIFA!J103*'cuota comisión'!$C$15</f>
        <v>317.94860719838118</v>
      </c>
      <c r="K103" s="65">
        <f>TARIFA!K103*'cuota comisión'!$C$15</f>
        <v>294.90419127562058</v>
      </c>
      <c r="L103" s="65">
        <f>TARIFA!L103*'cuota comisión'!$C$15</f>
        <v>279.12783241918311</v>
      </c>
      <c r="M103" s="12"/>
    </row>
    <row r="104" spans="2:14" ht="16.5" thickTop="1" thickBot="1" x14ac:dyDescent="0.3">
      <c r="B104" s="130" t="s">
        <v>33</v>
      </c>
      <c r="C104" s="131"/>
      <c r="D104" s="65">
        <f>TARIFA!D104*'cuota comisión'!$C$15</f>
        <v>990.13218312567415</v>
      </c>
      <c r="E104" s="65">
        <f>TARIFA!E104*'cuota comisión'!$C$15</f>
        <v>695.10348560527621</v>
      </c>
      <c r="F104" s="65">
        <f>TARIFA!F104*'cuota comisión'!$C$15</f>
        <v>554.8222089392583</v>
      </c>
      <c r="G104" s="65">
        <f>TARIFA!G104*'cuota comisión'!$C$15</f>
        <v>473.71540126647398</v>
      </c>
      <c r="H104" s="65">
        <f>TARIFA!H104*'cuota comisión'!$C$15</f>
        <v>417.77234571758879</v>
      </c>
      <c r="I104" s="65">
        <f>TARIFA!I104*'cuota comisión'!$C$15</f>
        <v>380.68625402811404</v>
      </c>
      <c r="J104" s="65">
        <f>TARIFA!J104*'cuota comisión'!$C$15</f>
        <v>354.44900506004143</v>
      </c>
      <c r="K104" s="65">
        <f>TARIFA!K104*'cuota comisión'!$C$15</f>
        <v>334.11968974791415</v>
      </c>
      <c r="L104" s="65">
        <f>TARIFA!L104*'cuota comisión'!$C$15</f>
        <v>323.5272298256682</v>
      </c>
      <c r="M104" s="12"/>
    </row>
    <row r="105" spans="2:14" ht="16.5" thickTop="1" thickBot="1" x14ac:dyDescent="0.3">
      <c r="B105" s="130" t="s">
        <v>34</v>
      </c>
      <c r="C105" s="131"/>
      <c r="D105" s="65">
        <f>TARIFA!D105*'cuota comisión'!$C$15</f>
        <v>959.44208140496187</v>
      </c>
      <c r="E105" s="65">
        <f>TARIFA!E105*'cuota comisión'!$C$15</f>
        <v>671.35745731508985</v>
      </c>
      <c r="F105" s="65">
        <f>TARIFA!F105*'cuota comisión'!$C$15</f>
        <v>528.86371972527832</v>
      </c>
      <c r="G105" s="65">
        <f>TARIFA!G105*'cuota comisión'!$C$15</f>
        <v>443.99103119761321</v>
      </c>
      <c r="H105" s="65">
        <f>TARIFA!H105*'cuota comisión'!$C$15</f>
        <v>387.82847386833407</v>
      </c>
      <c r="I105" s="65">
        <f>TARIFA!I105*'cuota comisión'!$C$15</f>
        <v>347.85900106711301</v>
      </c>
      <c r="J105" s="65">
        <f>TARIFA!J105*'cuota comisión'!$C$15</f>
        <v>318.64418155628618</v>
      </c>
      <c r="K105" s="65">
        <f>TARIFA!K105*'cuota comisión'!$C$15</f>
        <v>296.88952453758498</v>
      </c>
      <c r="L105" s="65">
        <f>TARIFA!L105*'cuota comisión'!$C$15</f>
        <v>281.20144303483181</v>
      </c>
      <c r="M105" s="12"/>
    </row>
    <row r="106" spans="2:14" ht="16.5" thickTop="1" thickBot="1" x14ac:dyDescent="0.3">
      <c r="B106" s="130" t="s">
        <v>9</v>
      </c>
      <c r="C106" s="131"/>
      <c r="D106" s="65">
        <f>TARIFA!D106*'cuota comisión'!$C$15</f>
        <v>935.54153122727416</v>
      </c>
      <c r="E106" s="65">
        <f>TARIFA!E106*'cuota comisión'!$C$15</f>
        <v>646.69827556004736</v>
      </c>
      <c r="F106" s="65">
        <f>TARIFA!F106*'cuota comisión'!$C$15</f>
        <v>502.67937128543235</v>
      </c>
      <c r="G106" s="65">
        <f>TARIFA!G106*'cuota comisión'!$C$15</f>
        <v>416.58895130301806</v>
      </c>
      <c r="H106" s="65">
        <f>TARIFA!H106*'cuota comisión'!$C$15</f>
        <v>359.4614345985861</v>
      </c>
      <c r="I106" s="65">
        <f>TARIFA!I106*'cuota comisión'!$C$15</f>
        <v>318.88275498646976</v>
      </c>
      <c r="J106" s="65">
        <f>TARIFA!J106*'cuota comisión'!$C$15</f>
        <v>288.64566911107693</v>
      </c>
      <c r="K106" s="65">
        <f>TARIFA!K106*'cuota comisión'!$C$15</f>
        <v>265.30152647370198</v>
      </c>
      <c r="L106" s="65">
        <f>TARIFA!L106*'cuota comisión'!$C$15</f>
        <v>246.78097803344093</v>
      </c>
      <c r="M106" s="12"/>
    </row>
    <row r="107" spans="2:14" ht="15" customHeight="1" thickTop="1" x14ac:dyDescent="0.25">
      <c r="B107" s="4"/>
      <c r="C107" s="4"/>
      <c r="D107" s="18"/>
      <c r="E107" s="18"/>
      <c r="F107" s="18"/>
      <c r="G107" s="18"/>
      <c r="H107" s="18"/>
      <c r="I107" s="18"/>
      <c r="J107" s="18"/>
      <c r="K107" s="18"/>
      <c r="L107" s="18"/>
      <c r="M107" s="12"/>
      <c r="N107" s="66"/>
    </row>
    <row r="109" spans="2:14" ht="12" thickBot="1" x14ac:dyDescent="0.3"/>
    <row r="110" spans="2:14" ht="16.5" thickTop="1" thickBot="1" x14ac:dyDescent="0.3">
      <c r="B110" s="132" t="s">
        <v>0</v>
      </c>
      <c r="C110" s="133"/>
      <c r="D110" s="57">
        <v>24</v>
      </c>
      <c r="E110" s="57">
        <v>36</v>
      </c>
      <c r="F110" s="57">
        <v>48</v>
      </c>
      <c r="G110" s="57">
        <v>60</v>
      </c>
      <c r="H110" s="58">
        <v>72</v>
      </c>
      <c r="I110" s="57">
        <v>84</v>
      </c>
      <c r="J110" s="57">
        <v>96</v>
      </c>
      <c r="K110" s="59">
        <v>108</v>
      </c>
      <c r="L110" s="59">
        <v>120</v>
      </c>
      <c r="M110" s="12"/>
      <c r="N110" s="60" t="s">
        <v>10</v>
      </c>
    </row>
    <row r="111" spans="2:14" ht="16.5" thickTop="1" thickBot="1" x14ac:dyDescent="0.3">
      <c r="B111" s="134" t="s">
        <v>1</v>
      </c>
      <c r="C111" s="135"/>
      <c r="D111" s="61">
        <f>TARIFA!D111</f>
        <v>7.9899999999999999E-2</v>
      </c>
      <c r="E111" s="61">
        <f>TARIFA!E111</f>
        <v>7.9899999999999999E-2</v>
      </c>
      <c r="F111" s="61">
        <f>TARIFA!F111</f>
        <v>7.9899999999999999E-2</v>
      </c>
      <c r="G111" s="61">
        <f>TARIFA!G111</f>
        <v>7.9899999999999999E-2</v>
      </c>
      <c r="H111" s="61">
        <f>TARIFA!H111</f>
        <v>7.9899999999999999E-2</v>
      </c>
      <c r="I111" s="61">
        <f>TARIFA!I111</f>
        <v>7.9899999999999999E-2</v>
      </c>
      <c r="J111" s="61">
        <f>TARIFA!J111</f>
        <v>7.9899999999999999E-2</v>
      </c>
      <c r="K111" s="61">
        <f>TARIFA!K111</f>
        <v>7.9899999999999999E-2</v>
      </c>
      <c r="L111" s="61">
        <f>TARIFA!L111</f>
        <v>7.9899999999999999E-2</v>
      </c>
      <c r="M111" s="12"/>
      <c r="N111" s="49" t="str">
        <f>TARIFA!N111</f>
        <v>PCQ</v>
      </c>
    </row>
    <row r="112" spans="2:14" ht="16.5" thickTop="1" thickBot="1" x14ac:dyDescent="0.3">
      <c r="B112" s="136" t="s">
        <v>29</v>
      </c>
      <c r="C112" s="137"/>
      <c r="D112" s="62">
        <f>TARIFA!D112*'cuota comisión'!$C$15</f>
        <v>1050</v>
      </c>
      <c r="E112" s="62">
        <f>TARIFA!E112*'cuota comisión'!$C$15</f>
        <v>1250</v>
      </c>
      <c r="F112" s="62">
        <f>TARIFA!F112*'cuota comisión'!$C$15</f>
        <v>1600</v>
      </c>
      <c r="G112" s="62">
        <f>TARIFA!G112*'cuota comisión'!$C$15</f>
        <v>2300</v>
      </c>
      <c r="H112" s="62">
        <f>TARIFA!H112*'cuota comisión'!$C$15</f>
        <v>2300</v>
      </c>
      <c r="I112" s="62">
        <f>TARIFA!I112*'cuota comisión'!$C$15</f>
        <v>2700</v>
      </c>
      <c r="J112" s="62">
        <f>TARIFA!J112*'cuota comisión'!$C$15</f>
        <v>2700</v>
      </c>
      <c r="K112" s="62">
        <f>TARIFA!K112*'cuota comisión'!$C$15</f>
        <v>2700</v>
      </c>
      <c r="L112" s="62">
        <f>TARIFA!L112*'cuota comisión'!$C$15</f>
        <v>2700</v>
      </c>
      <c r="M112" s="12"/>
      <c r="N112" s="60" t="s">
        <v>14</v>
      </c>
    </row>
    <row r="113" spans="2:14" ht="16.5" thickTop="1" thickBot="1" x14ac:dyDescent="0.3">
      <c r="B113" s="136" t="s">
        <v>31</v>
      </c>
      <c r="C113" s="137"/>
      <c r="D113" s="62">
        <f>TARIFA!D113*'cuota comisión'!$C$15</f>
        <v>1300</v>
      </c>
      <c r="E113" s="62">
        <f>TARIFA!E113*'cuota comisión'!$C$15</f>
        <v>1500</v>
      </c>
      <c r="F113" s="62">
        <f>TARIFA!F113*'cuota comisión'!$C$15</f>
        <v>1850</v>
      </c>
      <c r="G113" s="62">
        <f>TARIFA!G113*'cuota comisión'!$C$15</f>
        <v>2600</v>
      </c>
      <c r="H113" s="62">
        <f>TARIFA!H113*'cuota comisión'!$C$15</f>
        <v>2600</v>
      </c>
      <c r="I113" s="62">
        <f>TARIFA!I113*'cuota comisión'!$C$15</f>
        <v>3000.0000000000005</v>
      </c>
      <c r="J113" s="62">
        <f>TARIFA!J113*'cuota comisión'!$C$15</f>
        <v>3000.0000000000005</v>
      </c>
      <c r="K113" s="62">
        <f>TARIFA!K113*'cuota comisión'!$C$15</f>
        <v>3000.0000000000005</v>
      </c>
      <c r="L113" s="62">
        <f>TARIFA!L113*'cuota comisión'!$C$15</f>
        <v>3000.0000000000005</v>
      </c>
      <c r="M113" s="12"/>
      <c r="N113" s="49" t="str">
        <f>TARIFA!N113</f>
        <v>PCQ</v>
      </c>
    </row>
    <row r="114" spans="2:14" ht="16.5" thickTop="1" thickBot="1" x14ac:dyDescent="0.3">
      <c r="B114" s="136" t="s">
        <v>32</v>
      </c>
      <c r="C114" s="137"/>
      <c r="D114" s="62">
        <f>TARIFA!D114*'cuota comisión'!$C$15</f>
        <v>900</v>
      </c>
      <c r="E114" s="62">
        <f>TARIFA!E114*'cuota comisión'!$C$15</f>
        <v>1099.9999999999998</v>
      </c>
      <c r="F114" s="62">
        <f>TARIFA!F114*'cuota comisión'!$C$15</f>
        <v>1450</v>
      </c>
      <c r="G114" s="62">
        <f>TARIFA!G114*'cuota comisión'!$C$15</f>
        <v>2000</v>
      </c>
      <c r="H114" s="62">
        <f>TARIFA!H114*'cuota comisión'!$C$15</f>
        <v>1900</v>
      </c>
      <c r="I114" s="62">
        <f>TARIFA!I114*'cuota comisión'!$C$15</f>
        <v>2300</v>
      </c>
      <c r="J114" s="62">
        <f>TARIFA!J114*'cuota comisión'!$C$15</f>
        <v>2300</v>
      </c>
      <c r="K114" s="62">
        <f>TARIFA!K114*'cuota comisión'!$C$15</f>
        <v>2300</v>
      </c>
      <c r="L114" s="62">
        <f>TARIFA!L114*'cuota comisión'!$C$15</f>
        <v>2300</v>
      </c>
      <c r="M114" s="12"/>
      <c r="N114" s="60" t="s">
        <v>15</v>
      </c>
    </row>
    <row r="115" spans="2:14" ht="16.5" thickTop="1" thickBot="1" x14ac:dyDescent="0.3">
      <c r="B115" s="136" t="s">
        <v>8</v>
      </c>
      <c r="C115" s="137"/>
      <c r="D115" s="62">
        <f>TARIFA!D115*'cuota comisión'!$C$15</f>
        <v>650</v>
      </c>
      <c r="E115" s="62">
        <f>TARIFA!E115*'cuota comisión'!$C$15</f>
        <v>849.99999999999989</v>
      </c>
      <c r="F115" s="62">
        <f>TARIFA!F115*'cuota comisión'!$C$15</f>
        <v>1200</v>
      </c>
      <c r="G115" s="62">
        <f>TARIFA!G115*'cuota comisión'!$C$15</f>
        <v>1700.0000000000002</v>
      </c>
      <c r="H115" s="62">
        <f>TARIFA!H115*'cuota comisión'!$C$15</f>
        <v>1600</v>
      </c>
      <c r="I115" s="62">
        <f>TARIFA!I115*'cuota comisión'!$C$15</f>
        <v>2000</v>
      </c>
      <c r="J115" s="62">
        <f>TARIFA!J115*'cuota comisión'!$C$15</f>
        <v>2000</v>
      </c>
      <c r="K115" s="62">
        <f>TARIFA!K115*'cuota comisión'!$C$15</f>
        <v>2000</v>
      </c>
      <c r="L115" s="62">
        <f>TARIFA!L115*'cuota comisión'!$C$15</f>
        <v>2000</v>
      </c>
      <c r="M115" s="12"/>
      <c r="N115" s="49">
        <f>TARIFA!N115</f>
        <v>13039</v>
      </c>
    </row>
    <row r="116" spans="2:14" ht="16.5" thickTop="1" thickBot="1" x14ac:dyDescent="0.3">
      <c r="B116" s="129" t="s">
        <v>2</v>
      </c>
      <c r="C116" s="129"/>
      <c r="D116" s="63"/>
      <c r="E116" s="63"/>
      <c r="F116" s="64"/>
      <c r="G116" s="64"/>
      <c r="H116" s="64"/>
      <c r="I116" s="63"/>
      <c r="J116" s="64"/>
      <c r="K116" s="63"/>
      <c r="L116" s="63"/>
      <c r="M116" s="12"/>
    </row>
    <row r="117" spans="2:14" ht="16.5" thickTop="1" thickBot="1" x14ac:dyDescent="0.3">
      <c r="B117" s="130" t="s">
        <v>30</v>
      </c>
      <c r="C117" s="131"/>
      <c r="D117" s="65">
        <f>TARIFA!D117*'cuota comisión'!$C$15</f>
        <v>969.53928368587253</v>
      </c>
      <c r="E117" s="65">
        <f>TARIFA!E117*'cuota comisión'!$C$15</f>
        <v>673.61583456802123</v>
      </c>
      <c r="F117" s="65">
        <f>TARIFA!F117*'cuota comisión'!$C$15</f>
        <v>531.15698983683615</v>
      </c>
      <c r="G117" s="65">
        <f>TARIFA!G117*'cuota comisión'!$C$15</f>
        <v>447.94326710307382</v>
      </c>
      <c r="H117" s="65">
        <f>TARIFA!H117*'cuota comisión'!$C$15</f>
        <v>390.50117920036047</v>
      </c>
      <c r="I117" s="65">
        <f>TARIFA!I117*'cuota comisión'!$C$15</f>
        <v>351.9301616925643</v>
      </c>
      <c r="J117" s="65">
        <f>TARIFA!J117*'cuota comisión'!$C$15</f>
        <v>323.62168821603279</v>
      </c>
      <c r="K117" s="65">
        <f>TARIFA!K117*'cuota comisión'!$C$15</f>
        <v>300.73977549284473</v>
      </c>
      <c r="L117" s="65">
        <f>TARIFA!L117*'cuota comisión'!$C$15</f>
        <v>285.17823558031358</v>
      </c>
      <c r="M117" s="12"/>
    </row>
    <row r="118" spans="2:14" ht="16.5" thickTop="1" thickBot="1" x14ac:dyDescent="0.3">
      <c r="B118" s="130" t="s">
        <v>33</v>
      </c>
      <c r="C118" s="131"/>
      <c r="D118" s="65">
        <f>TARIFA!D118*'cuota comisión'!$C$15</f>
        <v>995.04192159112483</v>
      </c>
      <c r="E118" s="65">
        <f>TARIFA!E118*'cuota comisión'!$C$15</f>
        <v>700.14330379119974</v>
      </c>
      <c r="F118" s="65">
        <f>TARIFA!F118*'cuota comisión'!$C$15</f>
        <v>560.08446280791611</v>
      </c>
      <c r="G118" s="65">
        <f>TARIFA!G118*'cuota comisión'!$C$15</f>
        <v>479.23934149033795</v>
      </c>
      <c r="H118" s="65">
        <f>TARIFA!H118*'cuota comisión'!$C$15</f>
        <v>423.52896417475506</v>
      </c>
      <c r="I118" s="65">
        <f>TARIFA!I118*'cuota comisión'!$C$15</f>
        <v>386.71628944273016</v>
      </c>
      <c r="J118" s="65">
        <f>TARIFA!J118*'cuota comisión'!$C$15</f>
        <v>360.77335395419152</v>
      </c>
      <c r="K118" s="65">
        <f>TARIFA!K118*'cuota comisión'!$C$15</f>
        <v>340.73127291912272</v>
      </c>
      <c r="L118" s="65">
        <f>TARIFA!L118*'cuota comisión'!$C$15</f>
        <v>330.54003882104411</v>
      </c>
      <c r="M118" s="12"/>
    </row>
    <row r="119" spans="2:14" ht="16.5" thickTop="1" thickBot="1" x14ac:dyDescent="0.3">
      <c r="B119" s="130" t="s">
        <v>34</v>
      </c>
      <c r="C119" s="131"/>
      <c r="D119" s="65">
        <f>TARIFA!D119*'cuota comisión'!$C$15</f>
        <v>964.19963779261059</v>
      </c>
      <c r="E119" s="65">
        <f>TARIFA!E119*'cuota comisión'!$C$15</f>
        <v>676.22510593533195</v>
      </c>
      <c r="F119" s="65">
        <f>TARIFA!F119*'cuota comisión'!$C$15</f>
        <v>533.87976830854939</v>
      </c>
      <c r="G119" s="65">
        <f>TARIFA!G119*'cuota comisión'!$C$15</f>
        <v>449.16835899761793</v>
      </c>
      <c r="H119" s="65">
        <f>TARIFA!H119*'cuota comisión'!$C$15</f>
        <v>393.17248616060363</v>
      </c>
      <c r="I119" s="65">
        <f>TARIFA!I119*'cuota comisión'!$C$15</f>
        <v>353.36905579993442</v>
      </c>
      <c r="J119" s="65">
        <f>TARIFA!J119*'cuota comisión'!$C$15</f>
        <v>324.32967354098361</v>
      </c>
      <c r="K119" s="65">
        <f>TARIFA!K119*'cuota comisión'!$C$15</f>
        <v>302.76439466457987</v>
      </c>
      <c r="L119" s="65">
        <f>TARIFA!L119*'cuota comisión'!$C$15</f>
        <v>287.2967939896493</v>
      </c>
      <c r="M119" s="12"/>
    </row>
    <row r="120" spans="2:14" ht="16.5" thickTop="1" thickBot="1" x14ac:dyDescent="0.3">
      <c r="B120" s="130" t="s">
        <v>9</v>
      </c>
      <c r="C120" s="131"/>
      <c r="D120" s="65">
        <f>TARIFA!D120*'cuota comisión'!$C$15</f>
        <v>940.1805726807022</v>
      </c>
      <c r="E120" s="65">
        <f>TARIFA!E120*'cuota comisión'!$C$15</f>
        <v>651.38713383434413</v>
      </c>
      <c r="F120" s="65">
        <f>TARIFA!F120*'cuota comisión'!$C$15</f>
        <v>507.44707240413578</v>
      </c>
      <c r="G120" s="65">
        <f>TARIFA!G120*'cuota comisión'!$C$15</f>
        <v>421.44674663491514</v>
      </c>
      <c r="H120" s="65">
        <f>TARIFA!H120*'cuota comisión'!$C$15</f>
        <v>364.41456840521789</v>
      </c>
      <c r="I120" s="65">
        <f>TARIFA!I120*'cuota comisión'!$C$15</f>
        <v>323.93382863394839</v>
      </c>
      <c r="J120" s="65">
        <f>TARIFA!J120*'cuota comisión'!$C$15</f>
        <v>293.79590480699767</v>
      </c>
      <c r="K120" s="65">
        <f>TARIFA!K120*'cuota comisión'!$C$15</f>
        <v>270.55133114415673</v>
      </c>
      <c r="L120" s="65">
        <f>TARIFA!L120*'cuota comisión'!$C$15</f>
        <v>252.13022750333295</v>
      </c>
      <c r="M120" s="12"/>
    </row>
    <row r="121" spans="2:14" ht="15" customHeight="1" thickTop="1" x14ac:dyDescent="0.25">
      <c r="B121" s="4"/>
      <c r="C121" s="4"/>
      <c r="D121" s="18"/>
      <c r="E121" s="18"/>
      <c r="F121" s="18"/>
      <c r="G121" s="18"/>
      <c r="H121" s="18"/>
      <c r="I121" s="18"/>
      <c r="J121" s="18"/>
      <c r="K121" s="18"/>
      <c r="L121" s="18"/>
      <c r="M121" s="12"/>
      <c r="N121" s="66"/>
    </row>
    <row r="123" spans="2:14" ht="12" thickBot="1" x14ac:dyDescent="0.3"/>
    <row r="124" spans="2:14" ht="16.5" thickTop="1" thickBot="1" x14ac:dyDescent="0.3">
      <c r="B124" s="132" t="s">
        <v>0</v>
      </c>
      <c r="C124" s="133"/>
      <c r="D124" s="57">
        <v>24</v>
      </c>
      <c r="E124" s="57">
        <v>36</v>
      </c>
      <c r="F124" s="57">
        <v>48</v>
      </c>
      <c r="G124" s="57">
        <v>60</v>
      </c>
      <c r="H124" s="58">
        <v>72</v>
      </c>
      <c r="I124" s="57">
        <v>84</v>
      </c>
      <c r="J124" s="57">
        <v>96</v>
      </c>
      <c r="K124" s="59">
        <v>108</v>
      </c>
      <c r="L124" s="59">
        <v>120</v>
      </c>
      <c r="M124" s="12"/>
      <c r="N124" s="60" t="s">
        <v>10</v>
      </c>
    </row>
    <row r="125" spans="2:14" ht="16.5" thickTop="1" thickBot="1" x14ac:dyDescent="0.3">
      <c r="B125" s="134" t="s">
        <v>1</v>
      </c>
      <c r="C125" s="135"/>
      <c r="D125" s="61">
        <f>TARIFA!D125</f>
        <v>8.5000000000000006E-2</v>
      </c>
      <c r="E125" s="61">
        <f>TARIFA!E125</f>
        <v>8.5000000000000006E-2</v>
      </c>
      <c r="F125" s="61">
        <f>TARIFA!F125</f>
        <v>8.5000000000000006E-2</v>
      </c>
      <c r="G125" s="61">
        <f>TARIFA!G125</f>
        <v>8.5000000000000006E-2</v>
      </c>
      <c r="H125" s="61">
        <f>TARIFA!H125</f>
        <v>8.5000000000000006E-2</v>
      </c>
      <c r="I125" s="61">
        <f>TARIFA!I125</f>
        <v>8.5000000000000006E-2</v>
      </c>
      <c r="J125" s="61">
        <f>TARIFA!J125</f>
        <v>8.5000000000000006E-2</v>
      </c>
      <c r="K125" s="61">
        <f>TARIFA!K125</f>
        <v>8.5000000000000006E-2</v>
      </c>
      <c r="L125" s="61">
        <f>TARIFA!L125</f>
        <v>8.5000000000000006E-2</v>
      </c>
      <c r="M125" s="12"/>
      <c r="N125" s="49" t="str">
        <f>TARIFA!N125</f>
        <v>PCS</v>
      </c>
    </row>
    <row r="126" spans="2:14" ht="16.5" thickTop="1" thickBot="1" x14ac:dyDescent="0.3">
      <c r="B126" s="136" t="s">
        <v>29</v>
      </c>
      <c r="C126" s="137"/>
      <c r="D126" s="62">
        <f>TARIFA!D126*'cuota comisión'!$C$15</f>
        <v>1100</v>
      </c>
      <c r="E126" s="62">
        <f>TARIFA!E126*'cuota comisión'!$C$15</f>
        <v>1300</v>
      </c>
      <c r="F126" s="62">
        <f>TARIFA!F126*'cuota comisión'!$C$15</f>
        <v>1800</v>
      </c>
      <c r="G126" s="62">
        <f>TARIFA!G126*'cuota comisión'!$C$15</f>
        <v>2800.0000000000005</v>
      </c>
      <c r="H126" s="62">
        <f>TARIFA!H126*'cuota comisión'!$C$15</f>
        <v>2800.0000000000005</v>
      </c>
      <c r="I126" s="62">
        <f>TARIFA!I126*'cuota comisión'!$C$15</f>
        <v>3000</v>
      </c>
      <c r="J126" s="62">
        <f>TARIFA!J126*'cuota comisión'!$C$15</f>
        <v>3000</v>
      </c>
      <c r="K126" s="62">
        <f>TARIFA!K126*'cuota comisión'!$C$15</f>
        <v>3000</v>
      </c>
      <c r="L126" s="62">
        <f>TARIFA!L126*'cuota comisión'!$C$15</f>
        <v>3000</v>
      </c>
      <c r="M126" s="12"/>
      <c r="N126" s="60" t="s">
        <v>14</v>
      </c>
    </row>
    <row r="127" spans="2:14" ht="16.5" thickTop="1" thickBot="1" x14ac:dyDescent="0.3">
      <c r="B127" s="136" t="s">
        <v>31</v>
      </c>
      <c r="C127" s="137"/>
      <c r="D127" s="62">
        <f>TARIFA!D127*'cuota comisión'!$C$15</f>
        <v>1350</v>
      </c>
      <c r="E127" s="62">
        <f>TARIFA!E127*'cuota comisión'!$C$15</f>
        <v>1550</v>
      </c>
      <c r="F127" s="62">
        <f>TARIFA!F127*'cuota comisión'!$C$15</f>
        <v>2050</v>
      </c>
      <c r="G127" s="62">
        <f>TARIFA!G127*'cuota comisión'!$C$15</f>
        <v>3100.0000000000005</v>
      </c>
      <c r="H127" s="62">
        <f>TARIFA!H127*'cuota comisión'!$C$15</f>
        <v>3100.0000000000005</v>
      </c>
      <c r="I127" s="62">
        <f>TARIFA!I127*'cuota comisión'!$C$15</f>
        <v>3299.9999999999995</v>
      </c>
      <c r="J127" s="62">
        <f>TARIFA!J127*'cuota comisión'!$C$15</f>
        <v>3299.9999999999995</v>
      </c>
      <c r="K127" s="62">
        <f>TARIFA!K127*'cuota comisión'!$C$15</f>
        <v>3299.9999999999995</v>
      </c>
      <c r="L127" s="62">
        <f>TARIFA!L127*'cuota comisión'!$C$15</f>
        <v>3299.9999999999995</v>
      </c>
      <c r="M127" s="12"/>
      <c r="N127" s="49" t="str">
        <f>TARIFA!N127</f>
        <v>PCS</v>
      </c>
    </row>
    <row r="128" spans="2:14" ht="16.5" thickTop="1" thickBot="1" x14ac:dyDescent="0.3">
      <c r="B128" s="136" t="s">
        <v>32</v>
      </c>
      <c r="C128" s="137"/>
      <c r="D128" s="62">
        <f>TARIFA!D128*'cuota comisión'!$C$15</f>
        <v>950</v>
      </c>
      <c r="E128" s="62">
        <f>TARIFA!E128*'cuota comisión'!$C$15</f>
        <v>1150</v>
      </c>
      <c r="F128" s="62">
        <f>TARIFA!F128*'cuota comisión'!$C$15</f>
        <v>1649.9999999999998</v>
      </c>
      <c r="G128" s="62">
        <f>TARIFA!G128*'cuota comisión'!$C$15</f>
        <v>2500</v>
      </c>
      <c r="H128" s="62">
        <f>TARIFA!H128*'cuota comisión'!$C$15</f>
        <v>2400</v>
      </c>
      <c r="I128" s="62">
        <f>TARIFA!I128*'cuota comisión'!$C$15</f>
        <v>2600</v>
      </c>
      <c r="J128" s="62">
        <f>TARIFA!J128*'cuota comisión'!$C$15</f>
        <v>2600</v>
      </c>
      <c r="K128" s="62">
        <f>TARIFA!K128*'cuota comisión'!$C$15</f>
        <v>2600</v>
      </c>
      <c r="L128" s="62">
        <f>TARIFA!L128*'cuota comisión'!$C$15</f>
        <v>2600</v>
      </c>
      <c r="M128" s="12"/>
      <c r="N128" s="60" t="s">
        <v>15</v>
      </c>
    </row>
    <row r="129" spans="2:14" ht="16.5" thickTop="1" thickBot="1" x14ac:dyDescent="0.3">
      <c r="B129" s="136" t="s">
        <v>8</v>
      </c>
      <c r="C129" s="137"/>
      <c r="D129" s="62">
        <f>TARIFA!D129*'cuota comisión'!$C$15</f>
        <v>700.00000000000011</v>
      </c>
      <c r="E129" s="62">
        <f>TARIFA!E129*'cuota comisión'!$C$15</f>
        <v>900</v>
      </c>
      <c r="F129" s="62">
        <f>TARIFA!F129*'cuota comisión'!$C$15</f>
        <v>1399.9999999999998</v>
      </c>
      <c r="G129" s="62">
        <f>TARIFA!G129*'cuota comisión'!$C$15</f>
        <v>2200.0000000000005</v>
      </c>
      <c r="H129" s="62">
        <f>TARIFA!H129*'cuota comisión'!$C$15</f>
        <v>2100</v>
      </c>
      <c r="I129" s="62">
        <f>TARIFA!I129*'cuota comisión'!$C$15</f>
        <v>2300</v>
      </c>
      <c r="J129" s="62">
        <f>TARIFA!J129*'cuota comisión'!$C$15</f>
        <v>2300</v>
      </c>
      <c r="K129" s="62">
        <f>TARIFA!K129*'cuota comisión'!$C$15</f>
        <v>2300</v>
      </c>
      <c r="L129" s="62">
        <f>TARIFA!L129*'cuota comisión'!$C$15</f>
        <v>2300</v>
      </c>
      <c r="M129" s="12"/>
      <c r="N129" s="49">
        <f>TARIFA!N129</f>
        <v>13040</v>
      </c>
    </row>
    <row r="130" spans="2:14" ht="16.5" thickTop="1" thickBot="1" x14ac:dyDescent="0.3">
      <c r="B130" s="129" t="s">
        <v>2</v>
      </c>
      <c r="C130" s="129"/>
      <c r="D130" s="63"/>
      <c r="E130" s="63"/>
      <c r="F130" s="64"/>
      <c r="G130" s="64"/>
      <c r="H130" s="64"/>
      <c r="I130" s="63"/>
      <c r="J130" s="64"/>
      <c r="K130" s="63"/>
      <c r="L130" s="63"/>
      <c r="M130" s="12"/>
    </row>
    <row r="131" spans="2:14" ht="16.5" thickTop="1" thickBot="1" x14ac:dyDescent="0.3">
      <c r="B131" s="130" t="s">
        <v>30</v>
      </c>
      <c r="C131" s="131"/>
      <c r="D131" s="65">
        <f>TARIFA!D131*'cuota comisión'!$C$15</f>
        <v>974.53341969535779</v>
      </c>
      <c r="E131" s="65">
        <f>TARIFA!E131*'cuota comisión'!$C$15</f>
        <v>678.68508433228976</v>
      </c>
      <c r="F131" s="65">
        <f>TARIFA!F131*'cuota comisión'!$C$15</f>
        <v>536.38135057301304</v>
      </c>
      <c r="G131" s="65">
        <f>TARIFA!G131*'cuota comisión'!$C$15</f>
        <v>453.35533897913348</v>
      </c>
      <c r="H131" s="65">
        <f>TARIFA!H131*'cuota comisión'!$C$15</f>
        <v>396.07132910773356</v>
      </c>
      <c r="I131" s="65">
        <f>TARIFA!I131*'cuota comisión'!$C$15</f>
        <v>357.69550292092174</v>
      </c>
      <c r="J131" s="65">
        <f>TARIFA!J131*'cuota comisión'!$C$15</f>
        <v>329.58800755375893</v>
      </c>
      <c r="K131" s="65">
        <f>TARIFA!K131*'cuota comisión'!$C$15</f>
        <v>306.88283078133196</v>
      </c>
      <c r="L131" s="65">
        <f>TARIFA!L131*'cuota comisión'!$C$15</f>
        <v>291.55299738568181</v>
      </c>
      <c r="M131" s="12"/>
    </row>
    <row r="132" spans="2:14" ht="16.5" thickTop="1" thickBot="1" x14ac:dyDescent="0.3">
      <c r="B132" s="130" t="s">
        <v>33</v>
      </c>
      <c r="C132" s="131"/>
      <c r="D132" s="65">
        <f>TARIFA!D132*'cuota comisión'!$C$15</f>
        <v>1000.1674227184992</v>
      </c>
      <c r="E132" s="65">
        <f>TARIFA!E132*'cuota comisión'!$C$15</f>
        <v>705.41218420576683</v>
      </c>
      <c r="F132" s="65">
        <f>TARIFA!F132*'cuota comisión'!$C$15</f>
        <v>565.59334875392483</v>
      </c>
      <c r="G132" s="65">
        <f>TARIFA!G132*'cuota comisión'!$C$15</f>
        <v>485.02953402689496</v>
      </c>
      <c r="H132" s="65">
        <f>TARIFA!H132*'cuota comisión'!$C$15</f>
        <v>429.5702258820786</v>
      </c>
      <c r="I132" s="65">
        <f>TARIFA!I132*'cuota comisión'!$C$15</f>
        <v>393.05149912319303</v>
      </c>
      <c r="J132" s="65">
        <f>TARIFA!J132*'cuota comisión'!$C$15</f>
        <v>367.42460483326204</v>
      </c>
      <c r="K132" s="65">
        <f>TARIFA!K132*'cuota comisión'!$C$15</f>
        <v>347.69121376708222</v>
      </c>
      <c r="L132" s="65">
        <f>TARIFA!L132*'cuota comisión'!$C$15</f>
        <v>337.92880048559937</v>
      </c>
      <c r="M132" s="12"/>
    </row>
    <row r="133" spans="2:14" ht="16.5" thickTop="1" thickBot="1" x14ac:dyDescent="0.3">
      <c r="B133" s="130" t="s">
        <v>34</v>
      </c>
      <c r="C133" s="131"/>
      <c r="D133" s="65">
        <f>TARIFA!D133*'cuota comisión'!$C$15</f>
        <v>969.16626907043405</v>
      </c>
      <c r="E133" s="65">
        <f>TARIFA!E133*'cuota comisión'!$C$15</f>
        <v>681.31399159232285</v>
      </c>
      <c r="F133" s="65">
        <f>TARIFA!F133*'cuota comisión'!$C$15</f>
        <v>539.13090978415573</v>
      </c>
      <c r="G133" s="65">
        <f>TARIFA!G133*'cuota comisión'!$C$15</f>
        <v>454.59523249226407</v>
      </c>
      <c r="H133" s="65">
        <f>TARIFA!H133*'cuota comisión'!$C$15</f>
        <v>398.78073987152374</v>
      </c>
      <c r="I133" s="65">
        <f>TARIFA!I133*'cuota comisión'!$C$15</f>
        <v>359.15796907872533</v>
      </c>
      <c r="J133" s="65">
        <f>TARIFA!J133*'cuota comisión'!$C$15</f>
        <v>330.30904536155884</v>
      </c>
      <c r="K133" s="65">
        <f>TARIFA!K133*'cuota comisión'!$C$15</f>
        <v>308.94880579796563</v>
      </c>
      <c r="L133" s="65">
        <f>TARIFA!L133*'cuota comisión'!$C$15</f>
        <v>293.71891321415154</v>
      </c>
      <c r="M133" s="12"/>
    </row>
    <row r="134" spans="2:14" ht="16.5" thickTop="1" thickBot="1" x14ac:dyDescent="0.3">
      <c r="B134" s="130" t="s">
        <v>9</v>
      </c>
      <c r="C134" s="131"/>
      <c r="D134" s="65">
        <f>TARIFA!D134*'cuota comisión'!$C$15</f>
        <v>945.02348078401587</v>
      </c>
      <c r="E134" s="65">
        <f>TARIFA!E134*'cuota comisión'!$C$15</f>
        <v>656.28910303575844</v>
      </c>
      <c r="F134" s="65">
        <f>TARIFA!F134*'cuota comisión'!$C$15</f>
        <v>512.43822683019448</v>
      </c>
      <c r="G134" s="65">
        <f>TARIFA!G134*'cuota comisión'!$C$15</f>
        <v>426.53868628939551</v>
      </c>
      <c r="H134" s="65">
        <f>TARIFA!H134*'cuota comisión'!$C$15</f>
        <v>369.61261615146105</v>
      </c>
      <c r="I134" s="65">
        <f>TARIFA!I134*'cuota comisión'!$C$15</f>
        <v>329.24053223815508</v>
      </c>
      <c r="J134" s="65">
        <f>TARIFA!J134*'cuota comisión'!$C$15</f>
        <v>299.21235324670965</v>
      </c>
      <c r="K134" s="65">
        <f>TARIFA!K134*'cuota comisión'!$C$15</f>
        <v>276.07774274990027</v>
      </c>
      <c r="L134" s="65">
        <f>TARIFA!L134*'cuota comisión'!$C$15</f>
        <v>257.76624717010867</v>
      </c>
      <c r="M134" s="12"/>
    </row>
    <row r="135" spans="2:14" ht="12" thickTop="1" x14ac:dyDescent="0.25"/>
    <row r="137" spans="2:14" ht="12" thickBot="1" x14ac:dyDescent="0.3"/>
    <row r="138" spans="2:14" ht="16.5" thickTop="1" thickBot="1" x14ac:dyDescent="0.3">
      <c r="B138" s="132" t="s">
        <v>0</v>
      </c>
      <c r="C138" s="133"/>
      <c r="D138"/>
      <c r="E138"/>
      <c r="F138" s="57">
        <v>48</v>
      </c>
      <c r="G138" s="57">
        <v>60</v>
      </c>
      <c r="H138" s="58">
        <v>72</v>
      </c>
      <c r="I138" s="57">
        <v>84</v>
      </c>
      <c r="J138" s="57">
        <v>96</v>
      </c>
      <c r="K138" s="59">
        <v>108</v>
      </c>
      <c r="L138" s="59">
        <v>120</v>
      </c>
      <c r="M138" s="12"/>
      <c r="N138" s="60" t="s">
        <v>10</v>
      </c>
    </row>
    <row r="139" spans="2:14" ht="16.5" thickTop="1" thickBot="1" x14ac:dyDescent="0.3">
      <c r="B139" s="134" t="s">
        <v>1</v>
      </c>
      <c r="C139" s="135"/>
      <c r="D139"/>
      <c r="E139"/>
      <c r="F139" s="61">
        <f>TARIFA!F139</f>
        <v>8.9899999999999994E-2</v>
      </c>
      <c r="G139" s="61">
        <f>TARIFA!G139</f>
        <v>8.9899999999999994E-2</v>
      </c>
      <c r="H139" s="61">
        <f>TARIFA!H139</f>
        <v>8.9899999999999994E-2</v>
      </c>
      <c r="I139" s="61">
        <f>TARIFA!I139</f>
        <v>8.9899999999999994E-2</v>
      </c>
      <c r="J139" s="61">
        <f>TARIFA!J139</f>
        <v>8.9899999999999994E-2</v>
      </c>
      <c r="K139" s="61">
        <f>TARIFA!K139</f>
        <v>8.9899999999999994E-2</v>
      </c>
      <c r="L139" s="61">
        <f>TARIFA!L139</f>
        <v>8.9899999999999994E-2</v>
      </c>
      <c r="M139" s="12"/>
      <c r="N139" s="49" t="str">
        <f>TARIFA!N139</f>
        <v>PCT</v>
      </c>
    </row>
    <row r="140" spans="2:14" ht="16.5" thickTop="1" thickBot="1" x14ac:dyDescent="0.3">
      <c r="B140" s="136" t="s">
        <v>29</v>
      </c>
      <c r="C140" s="137"/>
      <c r="D140"/>
      <c r="E140"/>
      <c r="F140" s="62">
        <v>0.11</v>
      </c>
      <c r="G140" s="62">
        <v>0.15</v>
      </c>
      <c r="H140" s="62">
        <v>0.15</v>
      </c>
      <c r="I140" s="62">
        <v>0.17</v>
      </c>
      <c r="J140" s="62">
        <v>0.17</v>
      </c>
      <c r="K140" s="62">
        <v>0.17</v>
      </c>
      <c r="L140" s="62">
        <v>0.17</v>
      </c>
      <c r="M140" s="12"/>
      <c r="N140" s="60" t="s">
        <v>14</v>
      </c>
    </row>
    <row r="141" spans="2:14" ht="16.5" thickTop="1" thickBot="1" x14ac:dyDescent="0.3">
      <c r="B141" s="136" t="s">
        <v>31</v>
      </c>
      <c r="C141" s="137"/>
      <c r="D141"/>
      <c r="E141"/>
      <c r="F141" s="62">
        <f>TARIFA!F141*'cuota comisión'!$C$15</f>
        <v>2450</v>
      </c>
      <c r="G141" s="62">
        <f>TARIFA!G141*'cuota comisión'!$C$15</f>
        <v>3299.9999999999995</v>
      </c>
      <c r="H141" s="62">
        <f>TARIFA!H141*'cuota comisión'!$C$15</f>
        <v>3299.9999999999995</v>
      </c>
      <c r="I141" s="62">
        <f>TARIFA!I141*'cuota comisión'!$C$15</f>
        <v>3700</v>
      </c>
      <c r="J141" s="62">
        <f>TARIFA!J141*'cuota comisión'!$C$15</f>
        <v>3700</v>
      </c>
      <c r="K141" s="62">
        <f>TARIFA!K141*'cuota comisión'!$C$15</f>
        <v>3700</v>
      </c>
      <c r="L141" s="62">
        <f>TARIFA!L141*'cuota comisión'!$C$15</f>
        <v>3700</v>
      </c>
      <c r="M141" s="12"/>
      <c r="N141" s="49" t="str">
        <f>TARIFA!N141</f>
        <v>PCT</v>
      </c>
    </row>
    <row r="142" spans="2:14" ht="16.5" thickTop="1" thickBot="1" x14ac:dyDescent="0.3">
      <c r="B142" s="136" t="s">
        <v>32</v>
      </c>
      <c r="C142" s="137"/>
      <c r="D142"/>
      <c r="E142"/>
      <c r="F142" s="62">
        <f>TARIFA!F142*'cuota comisión'!$C$15</f>
        <v>2050</v>
      </c>
      <c r="G142" s="62">
        <f>TARIFA!G142*'cuota comisión'!$C$15</f>
        <v>2700</v>
      </c>
      <c r="H142" s="62">
        <f>TARIFA!H142*'cuota comisión'!$C$15</f>
        <v>2600</v>
      </c>
      <c r="I142" s="62">
        <f>TARIFA!I142*'cuota comisión'!$C$15</f>
        <v>3000.0000000000005</v>
      </c>
      <c r="J142" s="62">
        <f>TARIFA!J142*'cuota comisión'!$C$15</f>
        <v>3000.0000000000005</v>
      </c>
      <c r="K142" s="62">
        <f>TARIFA!K142*'cuota comisión'!$C$15</f>
        <v>3000.0000000000005</v>
      </c>
      <c r="L142" s="62">
        <f>TARIFA!L142*'cuota comisión'!$C$15</f>
        <v>3000.0000000000005</v>
      </c>
      <c r="M142" s="12"/>
      <c r="N142" s="60" t="s">
        <v>15</v>
      </c>
    </row>
    <row r="143" spans="2:14" ht="16.5" thickTop="1" thickBot="1" x14ac:dyDescent="0.3">
      <c r="B143" s="136" t="s">
        <v>8</v>
      </c>
      <c r="C143" s="137"/>
      <c r="D143"/>
      <c r="E143"/>
      <c r="F143" s="62">
        <f>TARIFA!F143*'cuota comisión'!$C$15</f>
        <v>1800</v>
      </c>
      <c r="G143" s="62">
        <f>TARIFA!G143*'cuota comisión'!$C$15</f>
        <v>2400</v>
      </c>
      <c r="H143" s="62">
        <f>TARIFA!H143*'cuota comisión'!$C$15</f>
        <v>2300</v>
      </c>
      <c r="I143" s="62">
        <f>TARIFA!I143*'cuota comisión'!$C$15</f>
        <v>2700</v>
      </c>
      <c r="J143" s="62">
        <f>TARIFA!J143*'cuota comisión'!$C$15</f>
        <v>2700</v>
      </c>
      <c r="K143" s="62">
        <f>TARIFA!K143*'cuota comisión'!$C$15</f>
        <v>2700</v>
      </c>
      <c r="L143" s="62">
        <f>TARIFA!L143*'cuota comisión'!$C$15</f>
        <v>2700</v>
      </c>
      <c r="M143" s="12"/>
      <c r="N143" s="49">
        <f>TARIFA!N143</f>
        <v>13041</v>
      </c>
    </row>
    <row r="144" spans="2:14" ht="16.5" thickTop="1" thickBot="1" x14ac:dyDescent="0.3">
      <c r="B144" s="129" t="s">
        <v>2</v>
      </c>
      <c r="C144" s="129"/>
      <c r="D144"/>
      <c r="E144"/>
      <c r="F144" s="62"/>
      <c r="G144" s="62"/>
      <c r="H144" s="62"/>
      <c r="I144" s="62"/>
      <c r="J144" s="62"/>
      <c r="K144" s="62"/>
      <c r="L144" s="62"/>
      <c r="M144" s="12"/>
    </row>
    <row r="145" spans="2:14" ht="16.5" thickTop="1" thickBot="1" x14ac:dyDescent="0.3">
      <c r="B145" s="130" t="s">
        <v>30</v>
      </c>
      <c r="C145" s="131"/>
      <c r="D145"/>
      <c r="E145"/>
      <c r="F145" s="62">
        <f>TARIFA!F145*'cuota comisión'!$C$15</f>
        <v>541.42979605648225</v>
      </c>
      <c r="G145" s="62">
        <f>TARIFA!G145*'cuota comisión'!$C$15</f>
        <v>458.59170325825443</v>
      </c>
      <c r="H145" s="62">
        <f>TARIFA!H145*'cuota comisión'!$C$15</f>
        <v>401.46689592359127</v>
      </c>
      <c r="I145" s="62">
        <f>TARIFA!I145*'cuota comisión'!$C$15</f>
        <v>363.28614849709703</v>
      </c>
      <c r="J145" s="62">
        <f>TARIFA!J145*'cuota comisión'!$C$15</f>
        <v>335.379278104874</v>
      </c>
      <c r="K145" s="62">
        <f>TARIFA!K145*'cuota comisión'!$C$15</f>
        <v>312.85107697882836</v>
      </c>
      <c r="L145" s="62">
        <f>TARIFA!L145*'cuota comisión'!$C$15</f>
        <v>297.75149827530652</v>
      </c>
      <c r="M145" s="12"/>
    </row>
    <row r="146" spans="2:14" ht="16.5" thickTop="1" thickBot="1" x14ac:dyDescent="0.3">
      <c r="B146" s="130" t="s">
        <v>33</v>
      </c>
      <c r="C146" s="131"/>
      <c r="D146"/>
      <c r="E146"/>
      <c r="F146" s="62">
        <f>TARIFA!F146*'cuota comisión'!$C$15</f>
        <v>570.91673888288176</v>
      </c>
      <c r="G146" s="62">
        <f>TARIFA!G146*'cuota comisión'!$C$15</f>
        <v>490.63174295205334</v>
      </c>
      <c r="H146" s="62">
        <f>TARIFA!H146*'cuota comisión'!$C$15</f>
        <v>435.42213861979502</v>
      </c>
      <c r="I146" s="62">
        <f>TARIFA!I146*'cuota comisión'!$C$15</f>
        <v>399.19474556279926</v>
      </c>
      <c r="J146" s="62">
        <f>TARIFA!J146*'cuota comisión'!$C$15</f>
        <v>373.88071138131022</v>
      </c>
      <c r="K146" s="62">
        <f>TARIFA!K146*'cuota comisión'!$C$15</f>
        <v>354.45309992143308</v>
      </c>
      <c r="L146" s="62">
        <f>TARIFA!L146*'cuota comisión'!$C$15</f>
        <v>345.11326433684513</v>
      </c>
      <c r="M146" s="12"/>
    </row>
    <row r="147" spans="2:14" ht="16.5" thickTop="1" thickBot="1" x14ac:dyDescent="0.3">
      <c r="B147" s="130" t="s">
        <v>34</v>
      </c>
      <c r="C147" s="131"/>
      <c r="D147"/>
      <c r="E147"/>
      <c r="F147" s="62">
        <f>TARIFA!F147*'cuota comisión'!$C$15</f>
        <v>544.20523424303337</v>
      </c>
      <c r="G147" s="62">
        <f>TARIFA!G147*'cuota comisión'!$C$15</f>
        <v>459.84591784261511</v>
      </c>
      <c r="H147" s="62">
        <f>TARIFA!H147*'cuota comisión'!$C$15</f>
        <v>404.21321621789605</v>
      </c>
      <c r="I147" s="62">
        <f>TARIFA!I147*'cuota comisión'!$C$15</f>
        <v>364.77147244843911</v>
      </c>
      <c r="J147" s="62">
        <f>TARIFA!J147*'cuota comisión'!$C$15</f>
        <v>336.11298544228936</v>
      </c>
      <c r="K147" s="62">
        <f>TARIFA!K147*'cuota comisión'!$C$15</f>
        <v>314.95723100288893</v>
      </c>
      <c r="L147" s="62">
        <f>TARIFA!L147*'cuota comisión'!$C$15</f>
        <v>299.96346209954379</v>
      </c>
      <c r="M147" s="12"/>
    </row>
    <row r="148" spans="2:14" ht="16.5" thickTop="1" thickBot="1" x14ac:dyDescent="0.3">
      <c r="B148" s="130" t="s">
        <v>9</v>
      </c>
      <c r="C148" s="131"/>
      <c r="D148"/>
      <c r="E148"/>
      <c r="F148" s="62">
        <f>TARIFA!F148*'cuota comisión'!$C$15</f>
        <v>517.26131855222047</v>
      </c>
      <c r="G148" s="62">
        <f>TARIFA!G148*'cuota comisión'!$C$15</f>
        <v>431.4653117165459</v>
      </c>
      <c r="H148" s="62">
        <f>TARIFA!H148*'cuota comisión'!$C$15</f>
        <v>374.6477434628012</v>
      </c>
      <c r="I148" s="62">
        <f>TARIFA!I148*'cuota comisión'!$C$15</f>
        <v>334.38643737261737</v>
      </c>
      <c r="J148" s="62">
        <f>TARIFA!J148*'cuota comisión'!$C$15</f>
        <v>304.46988583337372</v>
      </c>
      <c r="K148" s="62">
        <f>TARIFA!K148*'cuota comisión'!$C$15</f>
        <v>281.44689270913841</v>
      </c>
      <c r="L148" s="62">
        <f>TARIFA!L148*'cuota comisión'!$C$15</f>
        <v>263.24643199662762</v>
      </c>
      <c r="M148" s="12"/>
    </row>
    <row r="149" spans="2:14" ht="13" thickTop="1" x14ac:dyDescent="0.25">
      <c r="D149"/>
      <c r="E149"/>
    </row>
    <row r="150" spans="2:14" ht="12.5" x14ac:dyDescent="0.25">
      <c r="D150"/>
      <c r="E150"/>
    </row>
    <row r="151" spans="2:14" ht="13" thickBot="1" x14ac:dyDescent="0.3">
      <c r="D151"/>
      <c r="E151"/>
    </row>
    <row r="152" spans="2:14" ht="16.5" thickTop="1" thickBot="1" x14ac:dyDescent="0.3">
      <c r="B152" s="132" t="s">
        <v>0</v>
      </c>
      <c r="C152" s="133"/>
      <c r="D152"/>
      <c r="E152"/>
      <c r="F152" s="57">
        <v>48</v>
      </c>
      <c r="G152" s="57">
        <v>60</v>
      </c>
      <c r="H152" s="58">
        <v>72</v>
      </c>
      <c r="I152" s="57">
        <v>84</v>
      </c>
      <c r="J152" s="57">
        <v>96</v>
      </c>
      <c r="K152" s="59">
        <v>108</v>
      </c>
      <c r="L152" s="59">
        <v>120</v>
      </c>
      <c r="M152" s="12"/>
      <c r="N152" s="60" t="s">
        <v>10</v>
      </c>
    </row>
    <row r="153" spans="2:14" ht="16.5" thickTop="1" thickBot="1" x14ac:dyDescent="0.3">
      <c r="B153" s="134" t="s">
        <v>1</v>
      </c>
      <c r="C153" s="135"/>
      <c r="D153"/>
      <c r="E153"/>
      <c r="F153" s="61">
        <f>TARIFA!F153</f>
        <v>9.5000000000000001E-2</v>
      </c>
      <c r="G153" s="61">
        <f>TARIFA!G153</f>
        <v>9.5000000000000001E-2</v>
      </c>
      <c r="H153" s="61">
        <f>TARIFA!H153</f>
        <v>9.5000000000000001E-2</v>
      </c>
      <c r="I153" s="61">
        <f>TARIFA!I153</f>
        <v>9.5000000000000001E-2</v>
      </c>
      <c r="J153" s="61">
        <f>TARIFA!J153</f>
        <v>9.5000000000000001E-2</v>
      </c>
      <c r="K153" s="61">
        <f>TARIFA!K153</f>
        <v>9.5000000000000001E-2</v>
      </c>
      <c r="L153" s="61">
        <f>TARIFA!L153</f>
        <v>9.5000000000000001E-2</v>
      </c>
      <c r="M153" s="12"/>
      <c r="N153" s="49" t="str">
        <f>TARIFA!N153</f>
        <v>PCU</v>
      </c>
    </row>
    <row r="154" spans="2:14" ht="16.5" thickTop="1" thickBot="1" x14ac:dyDescent="0.3">
      <c r="B154" s="136" t="s">
        <v>29</v>
      </c>
      <c r="C154" s="137"/>
      <c r="D154"/>
      <c r="E154"/>
      <c r="F154" s="62">
        <v>0.12</v>
      </c>
      <c r="G154" s="62">
        <v>0.16</v>
      </c>
      <c r="H154" s="62">
        <v>0.16</v>
      </c>
      <c r="I154" s="62">
        <v>0.185</v>
      </c>
      <c r="J154" s="62">
        <v>0.185</v>
      </c>
      <c r="K154" s="62">
        <v>0.185</v>
      </c>
      <c r="L154" s="62">
        <v>0.185</v>
      </c>
      <c r="M154" s="12"/>
      <c r="N154" s="60" t="s">
        <v>14</v>
      </c>
    </row>
    <row r="155" spans="2:14" ht="16.5" thickTop="1" thickBot="1" x14ac:dyDescent="0.3">
      <c r="B155" s="136" t="s">
        <v>31</v>
      </c>
      <c r="C155" s="137"/>
      <c r="D155"/>
      <c r="E155"/>
      <c r="F155" s="62">
        <f>TARIFA!F155*'cuota comisión'!$C$15</f>
        <v>2650</v>
      </c>
      <c r="G155" s="62">
        <f>TARIFA!G155*'cuota comisión'!$C$15</f>
        <v>3500</v>
      </c>
      <c r="H155" s="62">
        <f>TARIFA!H155*'cuota comisión'!$C$15</f>
        <v>3500</v>
      </c>
      <c r="I155" s="62">
        <f>TARIFA!I155*'cuota comisión'!$C$15</f>
        <v>4000</v>
      </c>
      <c r="J155" s="62">
        <f>TARIFA!J155*'cuota comisión'!$C$15</f>
        <v>4000</v>
      </c>
      <c r="K155" s="62">
        <f>TARIFA!K155*'cuota comisión'!$C$15</f>
        <v>4000</v>
      </c>
      <c r="L155" s="62">
        <f>TARIFA!L155*'cuota comisión'!$C$15</f>
        <v>4000</v>
      </c>
      <c r="M155" s="12"/>
      <c r="N155" s="49" t="str">
        <f>TARIFA!N155</f>
        <v>PCU</v>
      </c>
    </row>
    <row r="156" spans="2:14" ht="16.5" thickTop="1" thickBot="1" x14ac:dyDescent="0.3">
      <c r="B156" s="136" t="s">
        <v>32</v>
      </c>
      <c r="C156" s="137"/>
      <c r="D156"/>
      <c r="E156"/>
      <c r="F156" s="62">
        <f>TARIFA!F156*'cuota comisión'!$C$15</f>
        <v>2250</v>
      </c>
      <c r="G156" s="62">
        <f>TARIFA!G156*'cuota comisión'!$C$15</f>
        <v>2900.0000000000005</v>
      </c>
      <c r="H156" s="62">
        <f>TARIFA!H156*'cuota comisión'!$C$15</f>
        <v>2800.0000000000005</v>
      </c>
      <c r="I156" s="62">
        <f>TARIFA!I156*'cuota comisión'!$C$15</f>
        <v>3299.9999999999995</v>
      </c>
      <c r="J156" s="62">
        <f>TARIFA!J156*'cuota comisión'!$C$15</f>
        <v>3299.9999999999995</v>
      </c>
      <c r="K156" s="62">
        <f>TARIFA!K156*'cuota comisión'!$C$15</f>
        <v>3299.9999999999995</v>
      </c>
      <c r="L156" s="62">
        <f>TARIFA!L156*'cuota comisión'!$C$15</f>
        <v>3299.9999999999995</v>
      </c>
      <c r="M156" s="12"/>
      <c r="N156" s="60" t="s">
        <v>15</v>
      </c>
    </row>
    <row r="157" spans="2:14" ht="16.5" thickTop="1" thickBot="1" x14ac:dyDescent="0.3">
      <c r="B157" s="136" t="s">
        <v>8</v>
      </c>
      <c r="C157" s="137"/>
      <c r="D157"/>
      <c r="E157"/>
      <c r="F157" s="62">
        <f>TARIFA!F157*'cuota comisión'!$C$15</f>
        <v>1999.9999999999998</v>
      </c>
      <c r="G157" s="62">
        <f>TARIFA!G157*'cuota comisión'!$C$15</f>
        <v>2600</v>
      </c>
      <c r="H157" s="62">
        <f>TARIFA!H157*'cuota comisión'!$C$15</f>
        <v>2500</v>
      </c>
      <c r="I157" s="62">
        <f>TARIFA!I157*'cuota comisión'!$C$15</f>
        <v>3000</v>
      </c>
      <c r="J157" s="62">
        <f>TARIFA!J157*'cuota comisión'!$C$15</f>
        <v>3000</v>
      </c>
      <c r="K157" s="62">
        <f>TARIFA!K157*'cuota comisión'!$C$15</f>
        <v>3000</v>
      </c>
      <c r="L157" s="62">
        <f>TARIFA!L157*'cuota comisión'!$C$15</f>
        <v>3000</v>
      </c>
      <c r="M157" s="12"/>
      <c r="N157" s="49">
        <f>TARIFA!N157</f>
        <v>13042</v>
      </c>
    </row>
    <row r="158" spans="2:14" ht="16.5" thickTop="1" thickBot="1" x14ac:dyDescent="0.3">
      <c r="B158" s="129" t="s">
        <v>2</v>
      </c>
      <c r="C158" s="129"/>
      <c r="D158"/>
      <c r="E158"/>
      <c r="F158" s="64"/>
      <c r="G158" s="64"/>
      <c r="H158" s="64"/>
      <c r="I158" s="63"/>
      <c r="J158" s="64"/>
      <c r="K158" s="63"/>
      <c r="L158" s="63"/>
      <c r="M158" s="12"/>
    </row>
    <row r="159" spans="2:14" ht="16.5" thickTop="1" thickBot="1" x14ac:dyDescent="0.3">
      <c r="B159" s="130" t="s">
        <v>30</v>
      </c>
      <c r="C159" s="131"/>
      <c r="D159"/>
      <c r="E159"/>
      <c r="F159" s="62">
        <f>TARIFA!F159*'cuota comisión'!$C$15</f>
        <v>546.71438362333663</v>
      </c>
      <c r="G159" s="62">
        <f>TARIFA!G159*'cuota comisión'!$C$15</f>
        <v>464.0797121833595</v>
      </c>
      <c r="H159" s="62">
        <f>TARIFA!H159*'cuota comisión'!$C$15</f>
        <v>407.12816355847343</v>
      </c>
      <c r="I159" s="62">
        <f>TARIFA!I159*'cuota comisión'!$C$15</f>
        <v>369.15821824402894</v>
      </c>
      <c r="J159" s="62">
        <f>TARIFA!J159*'cuota comisión'!$C$15</f>
        <v>341.46788086798807</v>
      </c>
      <c r="K159" s="62">
        <f>TARIFA!K159*'cuota comisión'!$C$15</f>
        <v>319.13119730208592</v>
      </c>
      <c r="L159" s="62">
        <f>TARIFA!L159*'cuota comisión'!$C$15</f>
        <v>304.27903497325786</v>
      </c>
      <c r="M159" s="12"/>
    </row>
    <row r="160" spans="2:14" ht="16.5" thickTop="1" thickBot="1" x14ac:dyDescent="0.3">
      <c r="B160" s="130" t="s">
        <v>33</v>
      </c>
      <c r="C160" s="131"/>
      <c r="D160"/>
      <c r="E160"/>
      <c r="F160" s="62">
        <f>TARIFA!F160*'cuota comisión'!$C$15</f>
        <v>576.48913168797742</v>
      </c>
      <c r="G160" s="62">
        <f>TARIFA!G160*'cuota comisión'!$C$15</f>
        <v>496.50317796740597</v>
      </c>
      <c r="H160" s="62">
        <f>TARIFA!H160*'cuota comisión'!$C$15</f>
        <v>441.5622246042409</v>
      </c>
      <c r="I160" s="62">
        <f>TARIFA!I160*'cuota comisión'!$C$15</f>
        <v>405.64723321819423</v>
      </c>
      <c r="J160" s="62">
        <f>TARIFA!J160*'cuota comisión'!$C$15</f>
        <v>380.66828378367984</v>
      </c>
      <c r="K160" s="62">
        <f>TARIFA!K160*'cuota comisión'!$C$15</f>
        <v>361.56833231236675</v>
      </c>
      <c r="L160" s="62">
        <f>TARIFA!L160*'cuota comisión'!$C$15</f>
        <v>352.67910199327105</v>
      </c>
      <c r="M160" s="12"/>
    </row>
    <row r="161" spans="2:14" ht="16.5" thickTop="1" thickBot="1" x14ac:dyDescent="0.3">
      <c r="B161" s="130" t="s">
        <v>34</v>
      </c>
      <c r="C161" s="131"/>
      <c r="D161"/>
      <c r="E161"/>
      <c r="F161" s="62">
        <f>TARIFA!F161*'cuota comisión'!$C$15</f>
        <v>549.51691127973243</v>
      </c>
      <c r="G161" s="62">
        <f>TARIFA!G161*'cuota comisión'!$C$15</f>
        <v>465.3489360685515</v>
      </c>
      <c r="H161" s="62">
        <f>TARIFA!H161*'cuota comisión'!$C$15</f>
        <v>409.9132109666574</v>
      </c>
      <c r="I161" s="62">
        <f>TARIFA!I161*'cuota comisión'!$C$15</f>
        <v>370.66755061373533</v>
      </c>
      <c r="J161" s="62">
        <f>TARIFA!J161*'cuota comisión'!$C$15</f>
        <v>342.2149082070062</v>
      </c>
      <c r="K161" s="62">
        <f>TARIFA!K161*'cuota comisión'!$C$15</f>
        <v>321.27962991063509</v>
      </c>
      <c r="L161" s="62">
        <f>TARIFA!L161*'cuota comisión'!$C$15</f>
        <v>306.53949116485808</v>
      </c>
      <c r="M161" s="12"/>
    </row>
    <row r="162" spans="2:14" ht="16.5" thickTop="1" thickBot="1" x14ac:dyDescent="0.3">
      <c r="B162" s="130" t="s">
        <v>9</v>
      </c>
      <c r="C162" s="131"/>
      <c r="D162"/>
      <c r="E162"/>
      <c r="F162" s="62">
        <f>TARIFA!F162*'cuota comisión'!$C$15</f>
        <v>522.31001138875331</v>
      </c>
      <c r="G162" s="62">
        <f>TARIFA!G162*'cuota comisión'!$C$15</f>
        <v>436.62869662898544</v>
      </c>
      <c r="H162" s="62">
        <f>TARIFA!H162*'cuota comisión'!$C$15</f>
        <v>379.93082200821453</v>
      </c>
      <c r="I162" s="62">
        <f>TARIFA!I162*'cuota comisión'!$C$15</f>
        <v>339.7913791541942</v>
      </c>
      <c r="J162" s="62">
        <f>TARIFA!J162*'cuota comisión'!$C$15</f>
        <v>309.99734775244434</v>
      </c>
      <c r="K162" s="62">
        <f>TARIFA!K162*'cuota comisión'!$C$15</f>
        <v>287.09661067683447</v>
      </c>
      <c r="L162" s="62">
        <f>TARIFA!L162*'cuota comisión'!$C$15</f>
        <v>269.01752216885546</v>
      </c>
      <c r="M162" s="12"/>
    </row>
    <row r="163" spans="2:14" ht="13" thickTop="1" x14ac:dyDescent="0.25">
      <c r="D163"/>
      <c r="E163"/>
    </row>
    <row r="164" spans="2:14" ht="12.5" x14ac:dyDescent="0.25">
      <c r="D164"/>
      <c r="E164"/>
    </row>
    <row r="165" spans="2:14" ht="13" thickBot="1" x14ac:dyDescent="0.3">
      <c r="D165"/>
      <c r="E165"/>
    </row>
    <row r="166" spans="2:14" ht="16.5" thickTop="1" thickBot="1" x14ac:dyDescent="0.3">
      <c r="B166" s="132" t="s">
        <v>0</v>
      </c>
      <c r="C166" s="133"/>
      <c r="D166"/>
      <c r="E166"/>
      <c r="F166" s="57">
        <v>48</v>
      </c>
      <c r="G166" s="57">
        <v>60</v>
      </c>
      <c r="H166" s="58">
        <v>72</v>
      </c>
      <c r="I166" s="57">
        <v>84</v>
      </c>
      <c r="J166" s="57">
        <v>96</v>
      </c>
      <c r="K166" s="59">
        <v>108</v>
      </c>
      <c r="L166" s="59">
        <v>120</v>
      </c>
      <c r="M166" s="12"/>
      <c r="N166" s="60" t="s">
        <v>10</v>
      </c>
    </row>
    <row r="167" spans="2:14" ht="16.5" thickTop="1" thickBot="1" x14ac:dyDescent="0.3">
      <c r="B167" s="134" t="s">
        <v>1</v>
      </c>
      <c r="C167" s="135"/>
      <c r="D167"/>
      <c r="E167"/>
      <c r="F167" s="61">
        <f>TARIFA!F167</f>
        <v>9.9900000000000003E-2</v>
      </c>
      <c r="G167" s="61">
        <f>TARIFA!G167</f>
        <v>9.9900000000000003E-2</v>
      </c>
      <c r="H167" s="61">
        <f>TARIFA!H167</f>
        <v>9.9900000000000003E-2</v>
      </c>
      <c r="I167" s="61">
        <f>TARIFA!I167</f>
        <v>9.9900000000000003E-2</v>
      </c>
      <c r="J167" s="61">
        <f>TARIFA!J167</f>
        <v>9.9900000000000003E-2</v>
      </c>
      <c r="K167" s="61">
        <f>TARIFA!K167</f>
        <v>9.9900000000000003E-2</v>
      </c>
      <c r="L167" s="61">
        <f>TARIFA!L167</f>
        <v>9.9900000000000003E-2</v>
      </c>
      <c r="M167" s="12"/>
      <c r="N167" s="49" t="str">
        <f>TARIFA!N167</f>
        <v>PCV</v>
      </c>
    </row>
    <row r="168" spans="2:14" ht="16.5" thickTop="1" thickBot="1" x14ac:dyDescent="0.3">
      <c r="B168" s="136" t="s">
        <v>29</v>
      </c>
      <c r="C168" s="137"/>
      <c r="D168"/>
      <c r="E168"/>
      <c r="F168" s="62">
        <v>0.14000000000000001</v>
      </c>
      <c r="G168" s="62">
        <v>0.18</v>
      </c>
      <c r="H168" s="62">
        <v>0.18</v>
      </c>
      <c r="I168" s="62">
        <v>0.20499999999999999</v>
      </c>
      <c r="J168" s="62">
        <v>0.20499999999999999</v>
      </c>
      <c r="K168" s="62">
        <v>0.20499999999999999</v>
      </c>
      <c r="L168" s="62">
        <v>0.20499999999999999</v>
      </c>
      <c r="M168" s="12"/>
      <c r="N168" s="60" t="s">
        <v>14</v>
      </c>
    </row>
    <row r="169" spans="2:14" ht="16.5" thickTop="1" thickBot="1" x14ac:dyDescent="0.3">
      <c r="B169" s="136" t="s">
        <v>31</v>
      </c>
      <c r="C169" s="137"/>
      <c r="D169"/>
      <c r="E169"/>
      <c r="F169" s="62">
        <f>TARIFA!F169*'cuota comisión'!$C$15</f>
        <v>3050.0000000000005</v>
      </c>
      <c r="G169" s="62">
        <f>TARIFA!G169*'cuota comisión'!$C$15</f>
        <v>3900</v>
      </c>
      <c r="H169" s="62">
        <f>TARIFA!H169*'cuota comisión'!$C$15</f>
        <v>3900</v>
      </c>
      <c r="I169" s="62">
        <f>TARIFA!I169*'cuota comisión'!$C$15</f>
        <v>4399.9999999999991</v>
      </c>
      <c r="J169" s="62">
        <f>TARIFA!J169*'cuota comisión'!$C$15</f>
        <v>4399.9999999999991</v>
      </c>
      <c r="K169" s="62">
        <f>TARIFA!K169*'cuota comisión'!$C$15</f>
        <v>4399.9999999999991</v>
      </c>
      <c r="L169" s="62">
        <f>TARIFA!L169*'cuota comisión'!$C$15</f>
        <v>4399.9999999999991</v>
      </c>
      <c r="M169" s="12"/>
      <c r="N169" s="49" t="str">
        <f>TARIFA!N169</f>
        <v>PCV</v>
      </c>
    </row>
    <row r="170" spans="2:14" ht="16.5" thickTop="1" thickBot="1" x14ac:dyDescent="0.3">
      <c r="B170" s="136" t="s">
        <v>32</v>
      </c>
      <c r="C170" s="137"/>
      <c r="D170"/>
      <c r="E170"/>
      <c r="F170" s="62">
        <f>TARIFA!F170*'cuota comisión'!$C$15</f>
        <v>2650</v>
      </c>
      <c r="G170" s="62">
        <f>TARIFA!G170*'cuota comisión'!$C$15</f>
        <v>3299.9999999999995</v>
      </c>
      <c r="H170" s="62">
        <f>TARIFA!H170*'cuota comisión'!$C$15</f>
        <v>3199.9999999999995</v>
      </c>
      <c r="I170" s="62">
        <f>TARIFA!I170*'cuota comisión'!$C$15</f>
        <v>3700</v>
      </c>
      <c r="J170" s="62">
        <f>TARIFA!J170*'cuota comisión'!$C$15</f>
        <v>3700</v>
      </c>
      <c r="K170" s="62">
        <f>TARIFA!K170*'cuota comisión'!$C$15</f>
        <v>3700</v>
      </c>
      <c r="L170" s="62">
        <f>TARIFA!L170*'cuota comisión'!$C$15</f>
        <v>3700</v>
      </c>
      <c r="M170" s="12"/>
      <c r="N170" s="60" t="s">
        <v>15</v>
      </c>
    </row>
    <row r="171" spans="2:14" ht="16.5" thickTop="1" thickBot="1" x14ac:dyDescent="0.3">
      <c r="B171" s="136" t="s">
        <v>8</v>
      </c>
      <c r="C171" s="137"/>
      <c r="D171"/>
      <c r="E171"/>
      <c r="F171" s="62">
        <f>TARIFA!F171*'cuota comisión'!$C$15</f>
        <v>2400</v>
      </c>
      <c r="G171" s="62">
        <f>TARIFA!G171*'cuota comisión'!$C$15</f>
        <v>3000</v>
      </c>
      <c r="H171" s="62">
        <f>TARIFA!H171*'cuota comisión'!$C$15</f>
        <v>2900</v>
      </c>
      <c r="I171" s="62">
        <f>TARIFA!I171*'cuota comisión'!$C$15</f>
        <v>3399.9999999999995</v>
      </c>
      <c r="J171" s="62">
        <f>TARIFA!J171*'cuota comisión'!$C$15</f>
        <v>3399.9999999999995</v>
      </c>
      <c r="K171" s="62">
        <f>TARIFA!K171*'cuota comisión'!$C$15</f>
        <v>3399.9999999999995</v>
      </c>
      <c r="L171" s="62">
        <f>TARIFA!L171*'cuota comisión'!$C$15</f>
        <v>3399.9999999999995</v>
      </c>
      <c r="M171" s="12"/>
      <c r="N171" s="49">
        <f>TARIFA!N171</f>
        <v>13043</v>
      </c>
    </row>
    <row r="172" spans="2:14" ht="16.5" thickTop="1" thickBot="1" x14ac:dyDescent="0.3">
      <c r="B172" s="129" t="s">
        <v>2</v>
      </c>
      <c r="C172" s="129"/>
      <c r="D172"/>
      <c r="E172"/>
      <c r="F172" s="64"/>
      <c r="G172" s="64"/>
      <c r="H172" s="64"/>
      <c r="I172" s="63"/>
      <c r="J172" s="64"/>
      <c r="K172" s="63"/>
      <c r="L172" s="63"/>
      <c r="M172" s="12"/>
    </row>
    <row r="173" spans="2:14" ht="16.5" thickTop="1" thickBot="1" x14ac:dyDescent="0.3">
      <c r="B173" s="130" t="s">
        <v>30</v>
      </c>
      <c r="C173" s="131"/>
      <c r="D173"/>
      <c r="E173"/>
      <c r="F173" s="62">
        <f>TARIFA!F173*'cuota comisión'!$C$15</f>
        <v>551.82057620336957</v>
      </c>
      <c r="G173" s="62">
        <f>TARIFA!G173*'cuota comisión'!$C$15</f>
        <v>469.38882905378176</v>
      </c>
      <c r="H173" s="62">
        <f>TARIFA!H173*'cuota comisión'!$C$15</f>
        <v>412.61094248195315</v>
      </c>
      <c r="I173" s="62">
        <f>TARIFA!I173*'cuota comisión'!$C$15</f>
        <v>374.85090109411442</v>
      </c>
      <c r="J173" s="62">
        <f>TARIFA!J173*'cuota comisión'!$C$15</f>
        <v>347.37590672667471</v>
      </c>
      <c r="K173" s="62">
        <f>TARIFA!K173*'cuota comisión'!$C$15</f>
        <v>325.23011883185978</v>
      </c>
      <c r="L173" s="62">
        <f>TARIFA!L173*'cuota comisión'!$C$15</f>
        <v>310.62294951282735</v>
      </c>
      <c r="M173" s="12"/>
    </row>
    <row r="174" spans="2:14" ht="16.5" thickTop="1" thickBot="1" x14ac:dyDescent="0.3">
      <c r="B174" s="130" t="s">
        <v>33</v>
      </c>
      <c r="C174" s="131"/>
      <c r="D174"/>
      <c r="E174"/>
      <c r="F174" s="62">
        <f>TARIFA!F174*'cuota comisión'!$C$15</f>
        <v>581.87341389249104</v>
      </c>
      <c r="G174" s="62">
        <f>TARIFA!G174*'cuota comisión'!$C$15</f>
        <v>502.18322242779283</v>
      </c>
      <c r="H174" s="62">
        <f>TARIFA!H174*'cuota comisión'!$C$15</f>
        <v>447.50872566991154</v>
      </c>
      <c r="I174" s="62">
        <f>TARIFA!I174*'cuota comisión'!$C$15</f>
        <v>411.90260268744271</v>
      </c>
      <c r="J174" s="62">
        <f>TARIFA!J174*'cuota comisión'!$C$15</f>
        <v>387.25454911106306</v>
      </c>
      <c r="K174" s="62">
        <f>TARIFA!K174*'cuota comisión'!$C$15</f>
        <v>368.47827062321426</v>
      </c>
      <c r="L174" s="62">
        <f>TARIFA!L174*'cuota comisión'!$C$15</f>
        <v>360.03210967956812</v>
      </c>
      <c r="M174" s="12"/>
    </row>
    <row r="175" spans="2:14" ht="16.5" thickTop="1" thickBot="1" x14ac:dyDescent="0.3">
      <c r="B175" s="130" t="s">
        <v>34</v>
      </c>
      <c r="C175" s="131"/>
      <c r="D175"/>
      <c r="E175"/>
      <c r="F175" s="62">
        <f>TARIFA!F175*'cuota comisión'!$C$15</f>
        <v>554.64927885415557</v>
      </c>
      <c r="G175" s="62">
        <f>TARIFA!G175*'cuota comisión'!$C$15</f>
        <v>470.672572983191</v>
      </c>
      <c r="H175" s="62">
        <f>TARIFA!H175*'cuota comisión'!$C$15</f>
        <v>415.43349601375434</v>
      </c>
      <c r="I175" s="62">
        <f>TARIFA!I175*'cuota comisión'!$C$15</f>
        <v>376.38350844476793</v>
      </c>
      <c r="J175" s="62">
        <f>TARIFA!J175*'cuota comisión'!$C$15</f>
        <v>348.13585902022976</v>
      </c>
      <c r="K175" s="62">
        <f>TARIFA!K175*'cuota comisión'!$C$15</f>
        <v>327.41961017112015</v>
      </c>
      <c r="L175" s="62">
        <f>TARIFA!L175*'cuota comisión'!$C$15</f>
        <v>312.93053396254504</v>
      </c>
      <c r="M175" s="12"/>
    </row>
    <row r="176" spans="2:14" ht="16.5" thickTop="1" thickBot="1" x14ac:dyDescent="0.3">
      <c r="B176" s="130" t="s">
        <v>9</v>
      </c>
      <c r="C176" s="131"/>
      <c r="D176"/>
      <c r="E176"/>
      <c r="F176" s="62">
        <f>TARIFA!F176*'cuota comisión'!$C$15</f>
        <v>527.18827247812612</v>
      </c>
      <c r="G176" s="62">
        <f>TARIFA!G176*'cuota comisión'!$C$15</f>
        <v>441.62377122183369</v>
      </c>
      <c r="H176" s="62">
        <f>TARIFA!H176*'cuota comisión'!$C$15</f>
        <v>385.04733540556833</v>
      </c>
      <c r="I176" s="62">
        <f>TARIFA!I176*'cuota comisión'!$C$15</f>
        <v>345.03120441372374</v>
      </c>
      <c r="J176" s="62">
        <f>TARIFA!J176*'cuota comisión'!$C$15</f>
        <v>315.36087518580126</v>
      </c>
      <c r="K176" s="62">
        <f>TARIFA!K176*'cuota comisión'!$C$15</f>
        <v>292.58331869781375</v>
      </c>
      <c r="L176" s="62">
        <f>TARIFA!L176*'cuota comisión'!$C$15</f>
        <v>274.62626931910177</v>
      </c>
      <c r="M176" s="12"/>
    </row>
    <row r="177" spans="14:14" ht="12" thickTop="1" x14ac:dyDescent="0.25"/>
    <row r="179" spans="14:14" x14ac:dyDescent="0.25">
      <c r="N179" s="5"/>
    </row>
    <row r="180" spans="14:14" x14ac:dyDescent="0.25">
      <c r="N180" s="5"/>
    </row>
    <row r="273" spans="13:14" x14ac:dyDescent="0.25">
      <c r="N273" s="5"/>
    </row>
    <row r="275" spans="13:14" ht="15.5" x14ac:dyDescent="0.25">
      <c r="N275" s="67"/>
    </row>
    <row r="278" spans="13:14" x14ac:dyDescent="0.25">
      <c r="M278" s="1"/>
    </row>
    <row r="279" spans="13:14" x14ac:dyDescent="0.25">
      <c r="M279" s="1"/>
    </row>
    <row r="280" spans="13:14" x14ac:dyDescent="0.25">
      <c r="M280" s="1"/>
    </row>
    <row r="281" spans="13:14" ht="57.65" customHeight="1" x14ac:dyDescent="0.25">
      <c r="M281" s="1"/>
    </row>
    <row r="282" spans="13:14" ht="13" x14ac:dyDescent="0.25">
      <c r="M282" s="44"/>
    </row>
    <row r="293" spans="2:13" ht="13" x14ac:dyDescent="0.25">
      <c r="B293" s="68"/>
      <c r="C293" s="69"/>
      <c r="D293" s="70"/>
      <c r="E293" s="69"/>
      <c r="G293" s="1"/>
      <c r="H293" s="71"/>
      <c r="I293" s="72"/>
      <c r="J293" s="73"/>
      <c r="K293" s="1"/>
      <c r="L293" s="1"/>
      <c r="M293" s="68"/>
    </row>
    <row r="294" spans="2:13" ht="12.5" x14ac:dyDescent="0.25">
      <c r="B294" s="68"/>
      <c r="C294" s="68"/>
      <c r="D294" s="68"/>
      <c r="E294" s="68"/>
      <c r="F294" s="68"/>
      <c r="G294" s="68"/>
      <c r="H294" s="68"/>
      <c r="I294" s="68"/>
      <c r="J294" s="68"/>
      <c r="K294" s="68"/>
      <c r="L294" s="68"/>
      <c r="M294" s="68"/>
    </row>
  </sheetData>
  <mergeCells count="138">
    <mergeCell ref="B111:C111"/>
    <mergeCell ref="B112:C112"/>
    <mergeCell ref="B113:C113"/>
    <mergeCell ref="B114:C114"/>
    <mergeCell ref="B11:M11"/>
    <mergeCell ref="B57:C57"/>
    <mergeCell ref="B58:C58"/>
    <mergeCell ref="B59:C59"/>
    <mergeCell ref="B60:C60"/>
    <mergeCell ref="B61:C61"/>
    <mergeCell ref="B62:C62"/>
    <mergeCell ref="B63:C63"/>
    <mergeCell ref="B64:C64"/>
    <mergeCell ref="B55:C55"/>
    <mergeCell ref="B56:C56"/>
    <mergeCell ref="B43:C43"/>
    <mergeCell ref="B44:C44"/>
    <mergeCell ref="B45:C45"/>
    <mergeCell ref="B46:C46"/>
    <mergeCell ref="B47:C47"/>
    <mergeCell ref="B48:C48"/>
    <mergeCell ref="B49:C49"/>
    <mergeCell ref="B50:C50"/>
    <mergeCell ref="B54:C54"/>
    <mergeCell ref="B103:C103"/>
    <mergeCell ref="B104:C104"/>
    <mergeCell ref="B105:C105"/>
    <mergeCell ref="B96:C96"/>
    <mergeCell ref="B97:C97"/>
    <mergeCell ref="B98:C98"/>
    <mergeCell ref="B99:C99"/>
    <mergeCell ref="B106:C106"/>
    <mergeCell ref="B110:C110"/>
    <mergeCell ref="N19:O19"/>
    <mergeCell ref="N17:O17"/>
    <mergeCell ref="E18:F18"/>
    <mergeCell ref="G18:H18"/>
    <mergeCell ref="I18:J18"/>
    <mergeCell ref="L18:M18"/>
    <mergeCell ref="N18:O18"/>
    <mergeCell ref="L17:M17"/>
    <mergeCell ref="G19:H19"/>
    <mergeCell ref="I19:J19"/>
    <mergeCell ref="L19:M19"/>
    <mergeCell ref="E19:F19"/>
    <mergeCell ref="B35:C35"/>
    <mergeCell ref="B36:C36"/>
    <mergeCell ref="B40:C40"/>
    <mergeCell ref="B41:C41"/>
    <mergeCell ref="B42:C42"/>
    <mergeCell ref="B13:C13"/>
    <mergeCell ref="C15:D15"/>
    <mergeCell ref="B16:E16"/>
    <mergeCell ref="D17:J17"/>
    <mergeCell ref="B26:C26"/>
    <mergeCell ref="B27:C27"/>
    <mergeCell ref="B28:C28"/>
    <mergeCell ref="B29:C29"/>
    <mergeCell ref="B30:C30"/>
    <mergeCell ref="B31:C31"/>
    <mergeCell ref="B32:C32"/>
    <mergeCell ref="B33:C33"/>
    <mergeCell ref="B34:C34"/>
    <mergeCell ref="B142:C142"/>
    <mergeCell ref="B143:C143"/>
    <mergeCell ref="B82:C82"/>
    <mergeCell ref="B83:C83"/>
    <mergeCell ref="B84:C84"/>
    <mergeCell ref="B68:C68"/>
    <mergeCell ref="B76:C76"/>
    <mergeCell ref="B77:C77"/>
    <mergeCell ref="B78:C78"/>
    <mergeCell ref="B138:C138"/>
    <mergeCell ref="B139:C139"/>
    <mergeCell ref="B72:C72"/>
    <mergeCell ref="B73:C73"/>
    <mergeCell ref="B74:C74"/>
    <mergeCell ref="B75:C75"/>
    <mergeCell ref="B70:C70"/>
    <mergeCell ref="B71:C71"/>
    <mergeCell ref="B69:C69"/>
    <mergeCell ref="B119:C119"/>
    <mergeCell ref="B120:C120"/>
    <mergeCell ref="B115:C115"/>
    <mergeCell ref="B116:C116"/>
    <mergeCell ref="B117:C117"/>
    <mergeCell ref="B133:C133"/>
    <mergeCell ref="B140:C140"/>
    <mergeCell ref="B141:C141"/>
    <mergeCell ref="B85:C85"/>
    <mergeCell ref="B86:C86"/>
    <mergeCell ref="B87:C87"/>
    <mergeCell ref="B88:C88"/>
    <mergeCell ref="B89:C89"/>
    <mergeCell ref="B90:C90"/>
    <mergeCell ref="B91:C91"/>
    <mergeCell ref="B92:C92"/>
    <mergeCell ref="B100:C100"/>
    <mergeCell ref="B124:C124"/>
    <mergeCell ref="B125:C125"/>
    <mergeCell ref="B126:C126"/>
    <mergeCell ref="B127:C127"/>
    <mergeCell ref="B128:C128"/>
    <mergeCell ref="B129:C129"/>
    <mergeCell ref="B130:C130"/>
    <mergeCell ref="B131:C131"/>
    <mergeCell ref="B132:C132"/>
    <mergeCell ref="B134:C134"/>
    <mergeCell ref="B118:C118"/>
    <mergeCell ref="B101:C101"/>
    <mergeCell ref="B102:C102"/>
    <mergeCell ref="B144:C144"/>
    <mergeCell ref="B145:C145"/>
    <mergeCell ref="B146:C146"/>
    <mergeCell ref="B152:C152"/>
    <mergeCell ref="B153:C153"/>
    <mergeCell ref="B154:C154"/>
    <mergeCell ref="B155:C155"/>
    <mergeCell ref="B156:C156"/>
    <mergeCell ref="B157:C157"/>
    <mergeCell ref="B147:C147"/>
    <mergeCell ref="B148:C148"/>
    <mergeCell ref="B158:C158"/>
    <mergeCell ref="B159:C159"/>
    <mergeCell ref="B160:C160"/>
    <mergeCell ref="B161:C161"/>
    <mergeCell ref="B162:C162"/>
    <mergeCell ref="B173:C173"/>
    <mergeCell ref="B174:C174"/>
    <mergeCell ref="B175:C175"/>
    <mergeCell ref="B176:C176"/>
    <mergeCell ref="B166:C166"/>
    <mergeCell ref="B167:C167"/>
    <mergeCell ref="B168:C168"/>
    <mergeCell ref="B169:C169"/>
    <mergeCell ref="B170:C170"/>
    <mergeCell ref="B171:C171"/>
    <mergeCell ref="B172:C17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7B090D0BE275D4E9EA3C5DD5999CD15" ma:contentTypeVersion="18" ma:contentTypeDescription="Crear nuevo documento." ma:contentTypeScope="" ma:versionID="56ba6c0a3369c894e1aa08184a725c8e">
  <xsd:schema xmlns:xsd="http://www.w3.org/2001/XMLSchema" xmlns:xs="http://www.w3.org/2001/XMLSchema" xmlns:p="http://schemas.microsoft.com/office/2006/metadata/properties" xmlns:ns1="http://schemas.microsoft.com/sharepoint/v3" xmlns:ns2="d9da82a4-08c8-4dcc-a8b8-b26c0392ce97" xmlns:ns3="0e1b8d03-0bb0-42bb-a0d2-c331c1158191" targetNamespace="http://schemas.microsoft.com/office/2006/metadata/properties" ma:root="true" ma:fieldsID="ee3ee1766445def08b1a8b638e997d5a" ns1:_="" ns2:_="" ns3:_="">
    <xsd:import namespace="http://schemas.microsoft.com/sharepoint/v3"/>
    <xsd:import namespace="d9da82a4-08c8-4dcc-a8b8-b26c0392ce97"/>
    <xsd:import namespace="0e1b8d03-0bb0-42bb-a0d2-c331c115819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Propiedades de la Directiva de cumplimiento unificado" ma:hidden="true" ma:internalName="_ip_UnifiedCompliancePolicyProperties">
      <xsd:simpleType>
        <xsd:restriction base="dms:Note"/>
      </xsd:simpleType>
    </xsd:element>
    <xsd:element name="_ip_UnifiedCompliancePolicyUIAction" ma:index="2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da82a4-08c8-4dcc-a8b8-b26c0392ce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471ada5-31db-43fa-8830-84ca9293ff45"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1b8d03-0bb0-42bb-a0d2-c331c1158191"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1d123ccd-b957-46de-a4fe-d575e7ec3893}" ma:internalName="TaxCatchAll" ma:showField="CatchAllData" ma:web="0e1b8d03-0bb0-42bb-a0d2-c331c11581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e1b8d03-0bb0-42bb-a0d2-c331c1158191" xsi:nil="true"/>
    <lcf76f155ced4ddcb4097134ff3c332f xmlns="d9da82a4-08c8-4dcc-a8b8-b26c0392ce97">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76ACBE9-37A0-4708-84F7-92D36E23C3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9da82a4-08c8-4dcc-a8b8-b26c0392ce97"/>
    <ds:schemaRef ds:uri="0e1b8d03-0bb0-42bb-a0d2-c331c11581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387179-4120-41D6-8D29-5EA59ED21E89}">
  <ds:schemaRefs>
    <ds:schemaRef ds:uri="http://schemas.microsoft.com/sharepoint/v3/contenttype/forms"/>
  </ds:schemaRefs>
</ds:datastoreItem>
</file>

<file path=customXml/itemProps3.xml><?xml version="1.0" encoding="utf-8"?>
<ds:datastoreItem xmlns:ds="http://schemas.openxmlformats.org/officeDocument/2006/customXml" ds:itemID="{21321306-A6EA-4CFA-A609-8204BAF57B88}">
  <ds:schemaRefs>
    <ds:schemaRef ds:uri="http://schemas.microsoft.com/sharepoint/v3"/>
    <ds:schemaRef ds:uri="0e1b8d03-0bb0-42bb-a0d2-c331c1158191"/>
    <ds:schemaRef ds:uri="http://schemas.microsoft.com/office/2006/metadata/properties"/>
    <ds:schemaRef ds:uri="http://schemas.microsoft.com/office/2006/documentManagement/types"/>
    <ds:schemaRef ds:uri="http://www.w3.org/XML/1998/namespace"/>
    <ds:schemaRef ds:uri="d9da82a4-08c8-4dcc-a8b8-b26c0392ce97"/>
    <ds:schemaRef ds:uri="http://purl.org/dc/dcmitype/"/>
    <ds:schemaRef ds:uri="http://purl.org/dc/elements/1.1/"/>
    <ds:schemaRef ds:uri="http://schemas.microsoft.com/office/infopath/2007/PartnerControls"/>
    <ds:schemaRef ds:uri="http://schemas.openxmlformats.org/package/2006/metadata/core-properties"/>
    <ds:schemaRef ds:uri="http://purl.org/dc/terms/"/>
    <ds:schemaRef ds:uri="546f7bdd-9e34-40e2-bf6e-69d249e16740"/>
    <ds:schemaRef ds:uri="5adef729-3c16-4bf9-9aa0-b6184e1915b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TARIFA</vt:lpstr>
      <vt:lpstr>cuota comisión</vt:lpstr>
      <vt:lpstr>TARIFA!Área_de_impresión</vt:lpstr>
    </vt:vector>
  </TitlesOfParts>
  <Company>Produban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x864303</dc:creator>
  <cp:lastModifiedBy>Zabalegui Clemente Mónica</cp:lastModifiedBy>
  <cp:lastPrinted>2025-09-25T09:57:19Z</cp:lastPrinted>
  <dcterms:created xsi:type="dcterms:W3CDTF">2017-10-30T11:38:36Z</dcterms:created>
  <dcterms:modified xsi:type="dcterms:W3CDTF">2025-12-15T14:42:23Z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c2abd79-57a9-4473-8700-c843f76a1e37_Enabled">
    <vt:lpwstr>true</vt:lpwstr>
  </property>
  <property fmtid="{D5CDD505-2E9C-101B-9397-08002B2CF9AE}" pid="3" name="MSIP_Label_0c2abd79-57a9-4473-8700-c843f76a1e37_SetDate">
    <vt:lpwstr>2021-11-23T15:35:24Z</vt:lpwstr>
  </property>
  <property fmtid="{D5CDD505-2E9C-101B-9397-08002B2CF9AE}" pid="4" name="MSIP_Label_0c2abd79-57a9-4473-8700-c843f76a1e37_Method">
    <vt:lpwstr>Privileged</vt:lpwstr>
  </property>
  <property fmtid="{D5CDD505-2E9C-101B-9397-08002B2CF9AE}" pid="5" name="MSIP_Label_0c2abd79-57a9-4473-8700-c843f76a1e37_Name">
    <vt:lpwstr>Internal</vt:lpwstr>
  </property>
  <property fmtid="{D5CDD505-2E9C-101B-9397-08002B2CF9AE}" pid="6" name="MSIP_Label_0c2abd79-57a9-4473-8700-c843f76a1e37_SiteId">
    <vt:lpwstr>35595a02-4d6d-44ac-99e1-f9ab4cd872db</vt:lpwstr>
  </property>
  <property fmtid="{D5CDD505-2E9C-101B-9397-08002B2CF9AE}" pid="7" name="MSIP_Label_0c2abd79-57a9-4473-8700-c843f76a1e37_ActionId">
    <vt:lpwstr>623df426-fb92-4073-bd78-747dbe57f12a</vt:lpwstr>
  </property>
  <property fmtid="{D5CDD505-2E9C-101B-9397-08002B2CF9AE}" pid="8" name="MSIP_Label_0c2abd79-57a9-4473-8700-c843f76a1e37_ContentBits">
    <vt:lpwstr>0</vt:lpwstr>
  </property>
  <property fmtid="{D5CDD505-2E9C-101B-9397-08002B2CF9AE}" pid="9" name="ContentTypeId">
    <vt:lpwstr>0x01010047B090D0BE275D4E9EA3C5DD5999CD15</vt:lpwstr>
  </property>
  <property fmtid="{D5CDD505-2E9C-101B-9397-08002B2CF9AE}" pid="10" name="Order">
    <vt:r8>4809800</vt:r8>
  </property>
  <property fmtid="{D5CDD505-2E9C-101B-9397-08002B2CF9AE}" pid="11" name="MediaServiceImageTags">
    <vt:lpwstr/>
  </property>
</Properties>
</file>